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準備" sheetId="1" r:id="rId1"/>
    <sheet name="記録表" sheetId="2" r:id="rId2"/>
    <sheet name="体重と体脂肪率グラフ" sheetId="3" r:id="rId3"/>
    <sheet name="サイズグラフ" sheetId="4" r:id="rId4"/>
  </sheets>
  <definedNames/>
  <calcPr fullCalcOnLoad="1"/>
</workbook>
</file>

<file path=xl/sharedStrings.xml><?xml version="1.0" encoding="utf-8"?>
<sst xmlns="http://schemas.openxmlformats.org/spreadsheetml/2006/main" count="224" uniqueCount="223">
  <si>
    <t>太もも</t>
  </si>
  <si>
    <t>下腹</t>
  </si>
  <si>
    <t>体重朝</t>
  </si>
  <si>
    <t>体重夜</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</si>
  <si>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</si>
  <si>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</si>
  <si>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</si>
  <si>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</si>
  <si>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</si>
  <si>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</si>
  <si>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</si>
  <si>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</si>
  <si>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</si>
  <si>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</si>
  <si>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</si>
  <si>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</si>
  <si>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</si>
  <si>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</si>
  <si>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</si>
  <si>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</si>
  <si>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</si>
  <si>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</si>
  <si>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</si>
  <si>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</si>
  <si>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</si>
  <si>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</si>
  <si>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</si>
  <si>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</si>
  <si>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</si>
  <si>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</si>
  <si>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</si>
  <si>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</si>
  <si>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</si>
  <si>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</si>
  <si>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日付</t>
  </si>
  <si>
    <t>1日</t>
  </si>
  <si>
    <t>ｳｴｽﾄ</t>
  </si>
  <si>
    <t>ﾋｯﾌﾟ</t>
  </si>
  <si>
    <t>踏み台</t>
  </si>
  <si>
    <t>http://beauty.s35.xrea.com/diet/fumidai1.htm</t>
  </si>
  <si>
    <t>台の高さや作り方については</t>
  </si>
  <si>
    <t>わたしは、ブ厚いカタログや雑誌をガムテープ巻きしてマス。</t>
  </si>
  <si>
    <t>●「踏み台昇降deダイエット」内の「準備」ページをごらんくださいませv</t>
  </si>
  <si>
    <t>超安上がり（はっきり言ってタダ）だけど、「本を足蹴にするなんてとんでもない！」というご家庭には不向き…(^^;)</t>
  </si>
  <si>
    <t>靴下</t>
  </si>
  <si>
    <t>体重計は、できればデジタルで100g表示、体脂肪もわかるやつを！</t>
  </si>
  <si>
    <t>私のは内臓脂肪も測れるんだけど、まあ無くてもいーなと思ったYO。</t>
  </si>
  <si>
    <t>アミノ酸系飲料</t>
  </si>
  <si>
    <t>どうせやるなら少しでも効率的に脂肪燃焼したいものです…。</t>
  </si>
  <si>
    <t>２０袋入りで3000円弱だったかな？</t>
  </si>
  <si>
    <t>あと、基本的に摂取カロリーも控える（つまり節食）ので、マルチビタミンとミネラルのサプリ。</t>
  </si>
  <si>
    <t>マルチビタミン</t>
  </si>
  <si>
    <t>ミネラル</t>
  </si>
  <si>
    <t>まあ別にこれは無くても良い気も致します。</t>
  </si>
  <si>
    <t>でもまあ１ヶ月分で３００円くらいだったと思うので、押さえときました～。</t>
  </si>
  <si>
    <t>夕食</t>
  </si>
  <si>
    <t>食後の休憩１時間</t>
  </si>
  <si>
    <t>準備運動</t>
  </si>
  <si>
    <t>ＤＶＤとかセット</t>
  </si>
  <si>
    <t>個人的にはお気楽に楽しくて笑えるやつがオススメ。</t>
  </si>
  <si>
    <t>あと、モニターはなるべく真っ直ぐ前にある位置がいいと思いマス。</t>
  </si>
  <si>
    <t>飲み水の用意</t>
  </si>
  <si>
    <t>水分補給は大切らしい！（らしいって…）</t>
  </si>
  <si>
    <t>汗をかくと水分と一緒に塩分やミネラルが出て行っちゃうらしいので、補給するのは塩水の方が良いとか。</t>
  </si>
  <si>
    <t>１０分ごととか、時間を決めてなるべく飲むようにしよう！</t>
  </si>
  <si>
    <t>「水太り」なぞ存在せんらしいのでご安心を。バンバン飲もう！</t>
  </si>
  <si>
    <t>テレビとか？</t>
  </si>
  <si>
    <t>音楽とか？</t>
  </si>
  <si>
    <t>私はDVD映画を見ながらやっておりマス。</t>
  </si>
  <si>
    <t>背筋を伸ばす</t>
  </si>
  <si>
    <t>「頭のてっぺんに糸が付いてて、それで上へ引っ張られている」のをイメージしてシャンと背筋を伸ばすらしい。</t>
  </si>
  <si>
    <t>３歩進んで２歩下がる</t>
  </si>
  <si>
    <t>常に同じ足で踏み上がるのは、あまり足に良くないらしい。</t>
  </si>
  <si>
    <t>なので、台の上で１・２・３　下がって４・５　のリズムで。　…わかる？</t>
  </si>
  <si>
    <t>難しいようなら、時間を決めて昇る足を変えるように注意するのも吉らしい。</t>
  </si>
  <si>
    <t>いざスタート</t>
  </si>
  <si>
    <t>準備がととのったらおもむろにスタート。台へのぼれ～！</t>
  </si>
  <si>
    <t>腕をブンブン振る</t>
  </si>
  <si>
    <t>ひじを９０度の角度にして、腕をおもいっきし振りながら歩きませう！</t>
  </si>
  <si>
    <t>前へ降りるのは、ひざに負担がかかるので良くないらしい。場所もとるしね。</t>
  </si>
  <si>
    <t>呼吸は鼻で！</t>
  </si>
  <si>
    <t>いやべつに口でもいいんですけど、喉を痛めないためにはなるべく鼻呼吸（笑）が良いと見た！</t>
  </si>
  <si>
    <t>そのスピードは？</t>
  </si>
  <si>
    <t>有酸素運動のする際の理想的な心拍数＝１３８－（年齢÷２）らしいので、</t>
  </si>
  <si>
    <t>１分間に</t>
  </si>
  <si>
    <t>１０秒間なら</t>
  </si>
  <si>
    <t>５秒間なら</t>
  </si>
  <si>
    <t>腰をキュッキュッとひねりませう！ウエストのために！（？）</t>
  </si>
  <si>
    <t>実行時間は？</t>
  </si>
  <si>
    <t>http://www.hanamoku.com/calorie/</t>
  </si>
  <si>
    <t>あなたの身長</t>
  </si>
  <si>
    <t>あなたの年令</t>
  </si>
  <si>
    <t>才</t>
  </si>
  <si>
    <t>●まずココ↓で、１日に必要なカロリーを計算すべし。</t>
  </si>
  <si>
    <t>ハナモク　カロリー早見表</t>
  </si>
  <si>
    <t>要するに食いすぎ！</t>
  </si>
  <si>
    <t>痩せたい人は、美容カロリー（もしくは理想カロリー）要チェック！！！</t>
  </si>
  <si>
    <t>あなたの体重</t>
  </si>
  <si>
    <t>基礎代謝量は</t>
  </si>
  <si>
    <t>あなたの性別</t>
  </si>
  <si>
    <t>kg</t>
  </si>
  <si>
    <t>cm</t>
  </si>
  <si>
    <t>（男or女）</t>
  </si>
  <si>
    <t>kcal</t>
  </si>
  <si>
    <t xml:space="preserve">消費カロリーの計算式　　0.076～0.082×体重（kg）×歩いた時間（分） </t>
  </si>
  <si>
    <t>■基礎データ</t>
  </si>
  <si>
    <t>本日歩いた時間が</t>
  </si>
  <si>
    <t>消費カロリーは</t>
  </si>
  <si>
    <t>分なら</t>
  </si>
  <si>
    <t>kcalくらい？</t>
  </si>
  <si>
    <t>↓ココに入力しときませう。</t>
  </si>
  <si>
    <t>目指す１日のカロリー量</t>
  </si>
  <si>
    <t>kcal</t>
  </si>
  <si>
    <t>←この数値より多くカロリー摂取しているから太るのです。</t>
  </si>
  <si>
    <t>忘れないように目標値を</t>
  </si>
  <si>
    <t>■準備物</t>
  </si>
  <si>
    <t>高さは５ｃｍから１５ｃｍ程度が良いようですよ。高すぎると足が太くなるそうな(^^;)。わたしのは１２ｃｍ。</t>
  </si>
  <si>
    <t>ちゃんと平らになったものでないと、足の裏を傷めます！（タコ・ウオノメ注意！）</t>
  </si>
  <si>
    <t>体脂肪計付き体重計</t>
  </si>
  <si>
    <t>やわらかい床の上では正しい数値が測れないらしいのでご注意めされ。</t>
  </si>
  <si>
    <t>脂肪燃焼を補助する為に、運動３０分前のアミノ酸飲料摂取が良いらしいですよ。</t>
  </si>
  <si>
    <t>飲んどくと、脂肪が血液の中に分解されるのですって。</t>
  </si>
  <si>
    <t>なので、飲んだ後運動しないと意味無し！（笑）また脂肪は元の場所へ戻るのだそうな。</t>
  </si>
  <si>
    <t>血液中の脂肪は燃焼しやすいので運動した際に効率良く脂肪燃焼できるそうな。</t>
  </si>
  <si>
    <t>「飲むだけでヤセる！」というダイエット飲料では無いです。そのへん誤解されませぬようｖ運動をサポートね。</t>
  </si>
  <si>
    <t>砂糖不使用で１袋27kcal。水に溶かして。カロリーもゴミも少なく済むので良シ。</t>
  </si>
  <si>
    <t>（詳しくは「おうがすとのダイエット」の「アミノ酸ダイエット」でドゾー→http://www.august-diet.com/means03.html）</t>
  </si>
  <si>
    <t>買うときは、それ自身のカロリー数も気をつけて～！</t>
  </si>
  <si>
    <t>■実践</t>
  </si>
  <si>
    <t>夕食は、私は基本的にできるかぎり少なく採るようにしておりマス。</t>
  </si>
  <si>
    <t>バランスが重要なのはわかるのですが、どうせ食べすぎてるんだし(^^;)どうせあと寝るだけだし！</t>
  </si>
  <si>
    <t>あ、「食べない」というのは低血糖になるからＮＧらしいです。</t>
  </si>
  <si>
    <t>食べた後は運動してはいけない！というわけで、１時間休憩です。</t>
  </si>
  <si>
    <t>アミノ酸系飲料は運動の３０分前が効果的らしいので、食後３０分くらいの時点で飲んでおきます。</t>
  </si>
  <si>
    <t>まず足の筋などを伸ばしておきます。…って、よく忘れるのですが！ダメダメ！</t>
  </si>
  <si>
    <t>30分前にVAAM飲む</t>
  </si>
  <si>
    <t>ミネラルについては、わたしはタブレットで補給しております～。楽だから。</t>
  </si>
  <si>
    <t>私は見下ろす位置があるんだけど、ちと姿勢が悪くなる…（笑）</t>
  </si>
  <si>
    <t>というのも、怖いやつとか悲しいやつだと、気がついたらそっちに集中してしまい、動きが止まっている事がよくある（笑）</t>
  </si>
  <si>
    <t>屈伸・アキレス腱伸ばし・足首グルグルとか。</t>
  </si>
  <si>
    <t>を、目安にどうぞ！　時々立ち止まって脈拍を測りませう。</t>
  </si>
  <si>
    <t>好きな歌手の曲をかけながらだと、一緒に歌ってしまい、息苦しい。（オイ）</t>
  </si>
  <si>
    <t>水分補給</t>
  </si>
  <si>
    <t>夏場など暑い時は頻繁に水分補給を。１０分毎とか、間隔を決めて少しずつ飲むのが吉らしですよ。</t>
  </si>
  <si>
    <t>５分とかでももちろん意義はあるのですが、</t>
  </si>
  <si>
    <t>２０分以上続けるとより効果的みたいですね～。</t>
  </si>
  <si>
    <t>ただ、普段歩き慣れていない方がいきなり長時間やると、ひざとかを痛めてしまうかもなので、</t>
  </si>
  <si>
    <t>とりあえず３０分を目安にしてはいかがでしょうか？</t>
  </si>
  <si>
    <t>最初から「何が何でも長時間やるんじゃあ！」と決めてかかると挫折するかもなので、その辺はお気楽に。</t>
  </si>
  <si>
    <t>終わったら</t>
  </si>
  <si>
    <t>テレビを見ながら…が最適だとは思いマス。</t>
  </si>
  <si>
    <t>疲れた足には老廃物や乳酸が溜まってしまい、足が太くなったり疲れが残ったりするらしいので。</t>
  </si>
  <si>
    <t>足首から上の方へ向かってやるのが良いようです。</t>
  </si>
  <si>
    <t>手の滑りが悪い場合は、マッサージオイルとかを使うと良いかもです。</t>
  </si>
  <si>
    <t>ハーブのマッサージオイルを使うと、何かぜいたくな気分（笑）　\210のシロモノですが。</t>
  </si>
  <si>
    <r>
      <t>記録する体重を測るのは、</t>
    </r>
    <r>
      <rPr>
        <b/>
        <sz val="11"/>
        <color indexed="8"/>
        <rFont val="ＭＳ Ｐゴシック"/>
        <family val="3"/>
      </rPr>
      <t>「朝起きてトイレに行った後」</t>
    </r>
    <r>
      <rPr>
        <sz val="11"/>
        <rFont val="ＭＳ Ｐゴシック"/>
        <family val="3"/>
      </rPr>
      <t>と、「夜」の２回が良いらしいです。</t>
    </r>
  </si>
  <si>
    <t>私は直後に腹筋５０回を実行しております。にくむべきハラのニクなので。</t>
  </si>
  <si>
    <t>踏み台昇降終わった後も３０分くらいは脂肪燃焼が続いているのですって。</t>
  </si>
  <si>
    <t>これは熱いお風呂に入ってしまうと終わってしまうらしいので、もったいない！</t>
  </si>
  <si>
    <r>
      <t>とりあえず脂肪燃焼が本調子になる時間が</t>
    </r>
    <r>
      <rPr>
        <b/>
        <sz val="11"/>
        <rFont val="ＭＳ Ｐゴシック"/>
        <family val="3"/>
      </rPr>
      <t>開始後１２分くらいかららしい</t>
    </r>
    <r>
      <rPr>
        <sz val="11"/>
        <rFont val="ＭＳ Ｐゴシック"/>
        <family val="3"/>
      </rPr>
      <t>ので、</t>
    </r>
  </si>
  <si>
    <t>「汗をかく」のと「痩せる」のは関係無いらしいので、扇風機やクーラーかけながらでもいいらしいですよ。</t>
  </si>
  <si>
    <t>（ウォーキングなら２．５ｋｍくらいのイメージ？）</t>
  </si>
  <si>
    <t>その間に家事とかをしても、体が動いているので燃焼されるらしいです。</t>
  </si>
  <si>
    <t>ストレッチ＆マッサージ</t>
  </si>
  <si>
    <t>でも夏場の汗ベタベタは、それはもう気持ち悪い！</t>
  </si>
  <si>
    <t>３８度くらいのぬるいお風呂なら大丈夫なようなので、ぬるめのシャワーとか。</t>
  </si>
  <si>
    <t>しつこくモミモミしたり軽く叩いたり、念入りにしとくと次の日とかも楽らしいですよ。</t>
  </si>
  <si>
    <t>お風呂は３０分後</t>
  </si>
  <si>
    <t>もしくは３８℃までで</t>
  </si>
  <si>
    <t>一月に落として良い体重は</t>
  </si>
  <si>
    <t>kgまで</t>
  </si>
  <si>
    <t>←これ以上体重を落とすと、停滞期に入ってしまうらしい！（ホメオスタシス効果）</t>
  </si>
  <si>
    <t>参考：　http://www.august-diet.com/knowledge.html</t>
  </si>
  <si>
    <t>●踏み台昇降deダイエット　http://beauty.s35.xrea.com/diet/</t>
  </si>
  <si>
    <t>●おうがすとのダイエット　http://www.august-diet.com/index.html</t>
  </si>
  <si>
    <t>そりゃもう、お好きなだけどうぞv　ちなみにわたしは１時間を目安にやっております。</t>
  </si>
  <si>
    <t>１食当たりのカロリーは</t>
  </si>
  <si>
    <t>kcalまで</t>
  </si>
  <si>
    <t>http://homepage2.nifty.com/WM/calorie/cal_ctl.htm</t>
  </si>
  <si>
    <t>あと、何か間違ってたらゴメンナサイ＆教えてください（笑）</t>
  </si>
  <si>
    <t>参考にさせて頂いたホームページ　（まずはぜひ↓コチラを見て頂きたいです！）</t>
  </si>
  <si>
    <t>身長と生活環境を入力して[計算」をポチッと押せば、「理想体重・美容体重・理想カロリー・美容カロリー」が算出されます。</t>
  </si>
  <si>
    <t>私がこのダイエット方法を選んだ理由は…</t>
  </si>
  <si>
    <t>●時間や場所を選ばない。</t>
  </si>
  <si>
    <t>●元手＆経費がかからない。</t>
  </si>
  <si>
    <t>　　かければかかりますが、基本は動くだけ…なので。サプリも器具もいりませんよ～。</t>
  </si>
  <si>
    <t>　　健康にもサイコーですし。筋肉鍛えられるし、血行良くなるし。</t>
  </si>
  <si>
    <t>　　どんな天候でもどんな時間でも、映画見ながら家の中でできますから。場所もたったの１歩分！思い立ったら即実行！</t>
  </si>
  <si>
    <t>■踏み台昇降で脂肪を減らそう！</t>
  </si>
  <si>
    <t>そう言った理由からも、素足はなるべく避けた方が良いようです。靴下かルームシューズを。</t>
  </si>
  <si>
    <t>私が買ったのは、「VAAMパウダーダイエットスペシャル」！（http://www.vaam.jp/）</t>
  </si>
  <si>
    <t>足が痛くなってきたら、無理せず中止する方が良いようですよ。</t>
  </si>
  <si>
    <t>高さが物足りないと感じたら、水を入れたペットボトルなどを持って付加を上げるとか、時間を長くするようにしたら。</t>
  </si>
  <si>
    <t>体脂肪
率朝</t>
  </si>
  <si>
    <t>体脂肪
率夜</t>
  </si>
  <si>
    <t>ふくら
はぎ</t>
  </si>
  <si>
    <t>■あとは日々のデータを記録しませう！</t>
  </si>
  <si>
    <t>↓シートを「記録表」に切り替えて使ってね～。</t>
  </si>
  <si>
    <t>↓ここらへんは、まあ、付けたい人だけどうぞ。</t>
  </si>
  <si>
    <t>ひ　と　こ　と　コ　メ　ン　ト
（反省＆良かった事などなど）</t>
  </si>
  <si>
    <t>摂取
カロリー</t>
  </si>
  <si>
    <t>実行
時間</t>
  </si>
  <si>
    <t>↓入力した数値は「体重と体脂肪」や「サイズ」シートでグラフ表示されます。</t>
  </si>
  <si>
    <t>合計</t>
  </si>
  <si>
    <t>最重</t>
  </si>
  <si>
    <t>最軽</t>
  </si>
  <si>
    <t>←その差</t>
  </si>
  <si>
    <t>●サプリメントでは痩せないでしょう！</t>
  </si>
  <si>
    <t>やっぱ運動しないと・という思いがありましたので。（実際はカロリー制限と両方を組み合わせないと、筋肉が痩せて不健康）</t>
  </si>
  <si>
    <t>私がやってる内容と、寄せ集めの知識をご披露。興味があったらやってみて～。</t>
  </si>
  <si>
    <t>私は夜やっておりますが、もちろんいつやってもＯＫなので、適当に読みかえてくださいませ～。</t>
  </si>
  <si>
    <t>服装などもなるべく同じ条件で。そうそう、体脂肪率は朝が一番高く計測されるらしいですよ～。</t>
  </si>
  <si>
    <t>↓朝だけ測定でもOK</t>
  </si>
  <si>
    <t>↓わかってるようでわかってない自分（笑）</t>
  </si>
  <si>
    <t>BMI計算式からいくと、</t>
  </si>
  <si>
    <t>●参考：ウォーキングでの消費カロリー　※踏み台昇降の消費カロリーはウォーキングに比べてどうなのかが問題（笑）</t>
  </si>
  <si>
    <r>
      <t>黄色い所全部</t>
    </r>
    <r>
      <rPr>
        <sz val="11"/>
        <color indexed="9"/>
        <rFont val="ＭＳ Ｐゴシック"/>
        <family val="3"/>
      </rPr>
      <t>へ入力してね。</t>
    </r>
    <r>
      <rPr>
        <sz val="11"/>
        <color indexed="15"/>
        <rFont val="ＭＳ Ｐゴシック"/>
        <family val="3"/>
      </rPr>
      <t>水色の所</t>
    </r>
    <r>
      <rPr>
        <sz val="11"/>
        <color indexed="9"/>
        <rFont val="ＭＳ Ｐゴシック"/>
        <family val="3"/>
      </rPr>
      <t>は計算結果です。</t>
    </r>
  </si>
  <si>
    <r>
      <t>●食品カロリー計算はコチラなどが便利ですよ～↓</t>
    </r>
    <r>
      <rPr>
        <b/>
        <sz val="11"/>
        <rFont val="ＭＳ Ｐゴシック"/>
        <family val="3"/>
      </rPr>
      <t>「敵を知り 己を知れば 百戦危うからズ」</t>
    </r>
  </si>
  <si>
    <r>
      <t>摂取カロリー＞消費カロリー</t>
    </r>
    <r>
      <rPr>
        <b/>
        <sz val="11"/>
        <color indexed="10"/>
        <rFont val="ＭＳ Ｐゴシック"/>
        <family val="3"/>
      </rPr>
      <t>＝そりゃ太るわ！</t>
    </r>
  </si>
  <si>
    <t>女</t>
  </si>
  <si>
    <t>身長から見た適正体重は</t>
  </si>
  <si>
    <t>kgです</t>
  </si>
  <si>
    <t>　　※適正体重とは、「丈夫で長生きできる理想の体重」らしいですよ～。</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</si>
</sst>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quot;Yes&quot;;&quot;Yes&quot;;&quot;No&quot;"/>
    <numFmt numFmtId="179" formatCode="&quot;True&quot;;&quot;True&quot;;&quot;False&quot;"/>
    <numFmt numFmtId="180" formatCode="&quot;On&quot;;&quot;On&quot;;&quot;Off&quot;"/>
    <numFmt numFmtId="181" formatCode="[$€-2]\ #,##0.00_);[Red]\([$€-2]\ #,##0.00\)"/>
    <numFmt numFmtId="182" formatCode="m/d\(\w\w\w\)"/>
    <numFmt numFmtId="183" formatCode="m/d\(aaa\)"/>
    <numFmt numFmtId="184" formatCode="#,##0.0;[Red]\-#,##0.0"/>
    <numFmt numFmtId="185" formatCode="General&quot;才&quot;"/>
    <numFmt numFmtId="186" formatCode="General&quot;回&quot;"/>
    <numFmt numFmtId="187" formatCode="&quot;１分間に&quot;General&quot;回&quot;"/>
    <numFmt numFmtId="188" formatCode="&quot;10秒間なら&quot;General&quot;回&quot;"/>
    <numFmt numFmtId="189" formatCode="#,###&quot;回&quot;"/>
    <numFmt numFmtId="190" formatCode="#,##0.0&quot;kg&quot;"/>
    <numFmt numFmtId="191" formatCode="0.0%"/>
    <numFmt numFmtId="192" formatCode="#,##0&quot;cm&quot;"/>
    <numFmt numFmtId="193" formatCode="#,##0.0&quot;cm&quot;"/>
    <numFmt numFmtId="194" formatCode="#,##0.0&quot;時間&quot;"/>
    <numFmt numFmtId="195" formatCode="#,##0&quot;kcal&quot;"/>
    <numFmt numFmtId="196" formatCode="0.0_);[Red]\(0.0\)"/>
    <numFmt numFmtId="197" formatCode="\(#,##0.0\)"/>
    <numFmt numFmtId="198" formatCode="0.00000_ "/>
    <numFmt numFmtId="199" formatCode="0.0000_ "/>
    <numFmt numFmtId="200" formatCode="0.000_ "/>
    <numFmt numFmtId="201" formatCode="0.00_ "/>
    <numFmt numFmtId="202" formatCode="0.0_ "/>
  </numFmts>
  <fonts count="21">
    <font>
      <sz val="11"/>
      <name val="ＭＳ Ｐゴシック"/>
      <family val="3"/>
    </font>
    <font>
      <sz val="6"/>
      <name val="ＭＳ Ｐゴシック"/>
      <family val="3"/>
    </font>
    <font>
      <sz val="11"/>
      <color indexed="18"/>
      <name val="ＭＳ Ｐゴシック"/>
      <family val="3"/>
    </font>
    <font>
      <sz val="10"/>
      <name val="ＭＳ Ｐゴシック"/>
      <family val="3"/>
    </font>
    <font>
      <sz val="11"/>
      <color indexed="10"/>
      <name val="ＭＳ Ｐゴシック"/>
      <family val="3"/>
    </font>
    <font>
      <sz val="9.25"/>
      <name val="ＭＳ Ｐゴシック"/>
      <family val="3"/>
    </font>
    <font>
      <sz val="12"/>
      <name val="ＭＳ Ｐゴシック"/>
      <family val="3"/>
    </font>
    <font>
      <sz val="8"/>
      <name val="ＭＳ Ｐゴシック"/>
      <family val="3"/>
    </font>
    <font>
      <sz val="11.75"/>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20"/>
      <color indexed="9"/>
      <name val="ＭＳ Ｐゴシック"/>
      <family val="3"/>
    </font>
    <font>
      <sz val="11"/>
      <color indexed="9"/>
      <name val="ＭＳ Ｐゴシック"/>
      <family val="3"/>
    </font>
    <font>
      <b/>
      <sz val="11"/>
      <color indexed="8"/>
      <name val="ＭＳ Ｐゴシック"/>
      <family val="3"/>
    </font>
    <font>
      <b/>
      <sz val="11"/>
      <color indexed="10"/>
      <name val="ＭＳ Ｐゴシック"/>
      <family val="3"/>
    </font>
    <font>
      <b/>
      <sz val="11"/>
      <color indexed="62"/>
      <name val="ＭＳ Ｐゴシック"/>
      <family val="3"/>
    </font>
    <font>
      <sz val="11"/>
      <color indexed="13"/>
      <name val="ＭＳ Ｐゴシック"/>
      <family val="3"/>
    </font>
    <font>
      <sz val="11"/>
      <color indexed="15"/>
      <name val="ＭＳ Ｐゴシック"/>
      <family val="3"/>
    </font>
    <font>
      <b/>
      <sz val="11"/>
      <color indexed="12"/>
      <name val="ＭＳ Ｐゴシック"/>
      <family val="3"/>
    </font>
    <font>
      <b/>
      <sz val="11"/>
      <color indexed="16"/>
      <name val="ＭＳ Ｐゴシック"/>
      <family val="3"/>
    </font>
  </fonts>
  <fills count="9">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12"/>
        <bgColor indexed="64"/>
      </patternFill>
    </fill>
    <fill>
      <patternFill patternType="solid">
        <fgColor indexed="45"/>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s>
  <borders count="50">
    <border>
      <left/>
      <right/>
      <top/>
      <bottom/>
      <diagonal/>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dotted"/>
    </border>
    <border>
      <left>
        <color indexed="63"/>
      </left>
      <right style="medium"/>
      <top style="medium"/>
      <bottom style="dotted"/>
    </border>
    <border>
      <left>
        <color indexed="63"/>
      </left>
      <right>
        <color indexed="63"/>
      </right>
      <top style="dotted"/>
      <bottom style="dotted"/>
    </border>
    <border>
      <left>
        <color indexed="63"/>
      </left>
      <right style="medium"/>
      <top style="dotted"/>
      <bottom style="dotted"/>
    </border>
    <border>
      <left>
        <color indexed="63"/>
      </left>
      <right>
        <color indexed="63"/>
      </right>
      <top style="dotted"/>
      <bottom style="medium"/>
    </border>
    <border>
      <left>
        <color indexed="63"/>
      </left>
      <right style="medium"/>
      <top style="dotted"/>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dotted"/>
    </border>
    <border>
      <left style="medium"/>
      <right>
        <color indexed="63"/>
      </right>
      <top style="dotted"/>
      <bottom style="dotted"/>
    </border>
    <border>
      <left style="medium"/>
      <right>
        <color indexed="63"/>
      </right>
      <top style="dotted"/>
      <bottom style="mediu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thin"/>
      <right>
        <color indexed="63"/>
      </right>
      <top>
        <color indexed="63"/>
      </top>
      <bottom style="thin"/>
    </border>
    <border>
      <left style="thin"/>
      <right style="medium"/>
      <top>
        <color indexed="63"/>
      </top>
      <bottom style="thin"/>
    </border>
    <border>
      <left style="thin"/>
      <right style="thin"/>
      <top>
        <color indexed="63"/>
      </top>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thin"/>
      <right>
        <color indexed="63"/>
      </right>
      <top style="thin"/>
      <bottom style="medium"/>
    </border>
    <border>
      <left style="thin"/>
      <right style="medium"/>
      <top style="thin"/>
      <bottom style="medium"/>
    </border>
    <border>
      <left style="thin"/>
      <right style="thin"/>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15">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183" fontId="0" fillId="0" borderId="0" xfId="0" applyNumberFormat="1" applyAlignment="1">
      <alignment horizontal="center" vertical="center"/>
    </xf>
    <xf numFmtId="184" fontId="0" fillId="0" borderId="0" xfId="17" applyNumberFormat="1" applyAlignment="1">
      <alignment horizontal="center" vertical="center"/>
    </xf>
    <xf numFmtId="184" fontId="0" fillId="0" borderId="0" xfId="17" applyNumberFormat="1" applyAlignment="1">
      <alignment vertical="center"/>
    </xf>
    <xf numFmtId="0" fontId="9" fillId="0" borderId="0" xfId="16" applyAlignment="1">
      <alignment vertical="center"/>
    </xf>
    <xf numFmtId="0" fontId="0" fillId="0" borderId="0" xfId="0" applyAlignment="1">
      <alignment horizontal="right" vertical="center"/>
    </xf>
    <xf numFmtId="0" fontId="0" fillId="0" borderId="0" xfId="0" applyAlignment="1">
      <alignment vertical="center"/>
    </xf>
    <xf numFmtId="0" fontId="0" fillId="0" borderId="1" xfId="0" applyBorder="1" applyAlignment="1">
      <alignment horizontal="right" vertical="center"/>
    </xf>
    <xf numFmtId="0" fontId="0" fillId="0" borderId="2" xfId="0" applyBorder="1" applyAlignment="1">
      <alignment vertical="center"/>
    </xf>
    <xf numFmtId="0" fontId="0" fillId="2" borderId="3" xfId="0"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2" borderId="8" xfId="0" applyFill="1" applyBorder="1" applyAlignment="1">
      <alignment vertical="center"/>
    </xf>
    <xf numFmtId="0" fontId="0" fillId="0" borderId="9" xfId="0" applyBorder="1" applyAlignment="1">
      <alignment vertical="center"/>
    </xf>
    <xf numFmtId="0" fontId="0" fillId="2" borderId="10" xfId="0" applyFill="1" applyBorder="1" applyAlignment="1">
      <alignment vertical="center"/>
    </xf>
    <xf numFmtId="0" fontId="0" fillId="0" borderId="11" xfId="0" applyBorder="1" applyAlignment="1">
      <alignment vertical="center"/>
    </xf>
    <xf numFmtId="0" fontId="0" fillId="2" borderId="12" xfId="0" applyFill="1" applyBorder="1" applyAlignment="1">
      <alignment horizontal="right" vertical="center"/>
    </xf>
    <xf numFmtId="0" fontId="0" fillId="0" borderId="13" xfId="0" applyBorder="1" applyAlignment="1">
      <alignment vertical="center"/>
    </xf>
    <xf numFmtId="0" fontId="0" fillId="3" borderId="14" xfId="0" applyFill="1" applyBorder="1" applyAlignment="1">
      <alignment vertical="center"/>
    </xf>
    <xf numFmtId="0" fontId="0" fillId="0" borderId="15" xfId="0" applyBorder="1" applyAlignment="1">
      <alignment vertical="center"/>
    </xf>
    <xf numFmtId="0" fontId="0" fillId="3" borderId="16" xfId="0" applyFill="1"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189" fontId="0" fillId="3" borderId="4" xfId="17" applyNumberFormat="1" applyFill="1" applyBorder="1" applyAlignment="1">
      <alignment vertical="center"/>
    </xf>
    <xf numFmtId="189" fontId="0" fillId="3" borderId="20" xfId="0" applyNumberFormat="1" applyFill="1" applyBorder="1" applyAlignment="1">
      <alignment vertical="center"/>
    </xf>
    <xf numFmtId="189" fontId="0" fillId="3" borderId="7" xfId="0" applyNumberFormat="1" applyFill="1" applyBorder="1" applyAlignment="1">
      <alignment vertical="center"/>
    </xf>
    <xf numFmtId="0" fontId="11" fillId="0" borderId="0" xfId="0" applyFont="1" applyAlignment="1">
      <alignment vertical="center"/>
    </xf>
    <xf numFmtId="0" fontId="12" fillId="4" borderId="0" xfId="0" applyFont="1" applyFill="1" applyAlignment="1">
      <alignment vertical="center"/>
    </xf>
    <xf numFmtId="0" fontId="13" fillId="4" borderId="0" xfId="0" applyFont="1" applyFill="1" applyAlignment="1">
      <alignment vertical="center"/>
    </xf>
    <xf numFmtId="0" fontId="0" fillId="5" borderId="0" xfId="0" applyFill="1" applyAlignment="1">
      <alignment vertical="center"/>
    </xf>
    <xf numFmtId="0" fontId="0" fillId="0" borderId="2" xfId="0" applyBorder="1" applyAlignment="1">
      <alignment vertical="center" shrinkToFit="1"/>
    </xf>
    <xf numFmtId="0" fontId="0" fillId="0" borderId="6" xfId="0" applyBorder="1" applyAlignment="1">
      <alignment horizontal="right" vertical="center" shrinkToFit="1"/>
    </xf>
    <xf numFmtId="0" fontId="0" fillId="0" borderId="0" xfId="0" applyFill="1" applyAlignment="1">
      <alignment vertical="center"/>
    </xf>
    <xf numFmtId="0" fontId="0" fillId="0" borderId="1" xfId="0" applyBorder="1" applyAlignment="1">
      <alignment horizontal="right" vertical="center" shrinkToFit="1"/>
    </xf>
    <xf numFmtId="0" fontId="0" fillId="0" borderId="0" xfId="0" applyAlignment="1">
      <alignment horizontal="left" vertical="center" indent="1"/>
    </xf>
    <xf numFmtId="0" fontId="15" fillId="0" borderId="0" xfId="0" applyFont="1" applyAlignment="1">
      <alignment vertical="center"/>
    </xf>
    <xf numFmtId="0" fontId="0" fillId="0" borderId="21" xfId="0" applyBorder="1" applyAlignment="1">
      <alignment horizontal="right" vertical="center"/>
    </xf>
    <xf numFmtId="0" fontId="0" fillId="2" borderId="22" xfId="0" applyFill="1" applyBorder="1" applyAlignment="1">
      <alignment vertical="center"/>
    </xf>
    <xf numFmtId="0" fontId="0" fillId="0" borderId="23" xfId="0" applyBorder="1" applyAlignment="1">
      <alignment vertical="center"/>
    </xf>
    <xf numFmtId="0" fontId="15" fillId="6" borderId="0" xfId="0" applyFont="1" applyFill="1" applyAlignment="1">
      <alignment vertical="center"/>
    </xf>
    <xf numFmtId="0" fontId="16" fillId="0" borderId="0" xfId="0" applyFont="1" applyAlignment="1">
      <alignment vertical="center"/>
    </xf>
    <xf numFmtId="0" fontId="0" fillId="4" borderId="0" xfId="0" applyFill="1" applyAlignment="1">
      <alignment vertical="center"/>
    </xf>
    <xf numFmtId="0" fontId="0" fillId="0" borderId="0" xfId="0" applyAlignment="1">
      <alignment horizontal="left" vertical="center"/>
    </xf>
    <xf numFmtId="183" fontId="0" fillId="0" borderId="24" xfId="0" applyNumberFormat="1" applyBorder="1" applyAlignment="1">
      <alignment horizontal="center" vertical="center"/>
    </xf>
    <xf numFmtId="183" fontId="0" fillId="0" borderId="25" xfId="0" applyNumberFormat="1" applyBorder="1" applyAlignment="1">
      <alignment horizontal="center" vertical="center"/>
    </xf>
    <xf numFmtId="183" fontId="0" fillId="0" borderId="26" xfId="0" applyNumberFormat="1" applyBorder="1" applyAlignment="1">
      <alignment horizontal="center" vertical="center"/>
    </xf>
    <xf numFmtId="183" fontId="0" fillId="7" borderId="27" xfId="0" applyNumberFormat="1" applyFill="1" applyBorder="1" applyAlignment="1">
      <alignment horizontal="center" vertical="center"/>
    </xf>
    <xf numFmtId="0" fontId="0" fillId="7" borderId="27" xfId="0" applyFill="1" applyBorder="1" applyAlignment="1">
      <alignment horizontal="center" vertical="center"/>
    </xf>
    <xf numFmtId="0" fontId="0" fillId="7" borderId="28" xfId="0" applyFill="1" applyBorder="1" applyAlignment="1">
      <alignment horizontal="center" vertical="center" wrapText="1"/>
    </xf>
    <xf numFmtId="184" fontId="0" fillId="7" borderId="29" xfId="17" applyNumberFormat="1" applyFill="1" applyBorder="1" applyAlignment="1">
      <alignment horizontal="center" vertical="center"/>
    </xf>
    <xf numFmtId="184" fontId="0" fillId="7" borderId="28" xfId="17" applyNumberFormat="1" applyFont="1" applyFill="1" applyBorder="1" applyAlignment="1">
      <alignment horizontal="center" vertical="center" wrapText="1"/>
    </xf>
    <xf numFmtId="0" fontId="0" fillId="7" borderId="30" xfId="0" applyFill="1" applyBorder="1" applyAlignment="1">
      <alignment horizontal="center" vertical="center" wrapText="1"/>
    </xf>
    <xf numFmtId="194" fontId="0" fillId="0" borderId="31" xfId="0" applyNumberFormat="1" applyBorder="1" applyAlignment="1">
      <alignment horizontal="center" vertical="center" shrinkToFit="1"/>
    </xf>
    <xf numFmtId="191" fontId="0" fillId="5" borderId="32" xfId="15" applyNumberFormat="1" applyFont="1" applyFill="1" applyBorder="1" applyAlignment="1">
      <alignment horizontal="center" vertical="center" shrinkToFit="1"/>
    </xf>
    <xf numFmtId="191" fontId="0" fillId="8" borderId="32" xfId="15" applyNumberFormat="1" applyFill="1" applyBorder="1" applyAlignment="1">
      <alignment horizontal="center" vertical="center" shrinkToFit="1"/>
    </xf>
    <xf numFmtId="193" fontId="0" fillId="0" borderId="26" xfId="0" applyNumberFormat="1" applyBorder="1" applyAlignment="1">
      <alignment horizontal="center" vertical="center" shrinkToFit="1"/>
    </xf>
    <xf numFmtId="193" fontId="0" fillId="0" borderId="33" xfId="17" applyNumberFormat="1" applyBorder="1" applyAlignment="1">
      <alignment horizontal="center" vertical="center" shrinkToFit="1"/>
    </xf>
    <xf numFmtId="193" fontId="0" fillId="0" borderId="32" xfId="17" applyNumberFormat="1" applyBorder="1" applyAlignment="1">
      <alignment horizontal="center" vertical="center" shrinkToFit="1"/>
    </xf>
    <xf numFmtId="194" fontId="0" fillId="0" borderId="34" xfId="0" applyNumberFormat="1" applyBorder="1" applyAlignment="1">
      <alignment horizontal="center" vertical="center" shrinkToFit="1"/>
    </xf>
    <xf numFmtId="191" fontId="0" fillId="5" borderId="35" xfId="15" applyNumberFormat="1" applyFont="1" applyFill="1" applyBorder="1" applyAlignment="1">
      <alignment horizontal="center" vertical="center" shrinkToFit="1"/>
    </xf>
    <xf numFmtId="191" fontId="0" fillId="8" borderId="35" xfId="15" applyNumberFormat="1" applyFill="1" applyBorder="1" applyAlignment="1">
      <alignment horizontal="center" vertical="center" shrinkToFit="1"/>
    </xf>
    <xf numFmtId="193" fontId="0" fillId="0" borderId="24" xfId="0" applyNumberFormat="1" applyBorder="1" applyAlignment="1">
      <alignment horizontal="center" vertical="center" shrinkToFit="1"/>
    </xf>
    <xf numFmtId="193" fontId="0" fillId="0" borderId="36" xfId="17" applyNumberFormat="1" applyBorder="1" applyAlignment="1">
      <alignment horizontal="center" vertical="center" shrinkToFit="1"/>
    </xf>
    <xf numFmtId="193" fontId="0" fillId="0" borderId="35" xfId="17" applyNumberFormat="1" applyBorder="1" applyAlignment="1">
      <alignment horizontal="center" vertical="center" shrinkToFit="1"/>
    </xf>
    <xf numFmtId="193" fontId="0" fillId="0" borderId="36" xfId="17" applyNumberFormat="1" applyBorder="1" applyAlignment="1">
      <alignment vertical="center" shrinkToFit="1"/>
    </xf>
    <xf numFmtId="193" fontId="0" fillId="0" borderId="35" xfId="17" applyNumberFormat="1" applyBorder="1" applyAlignment="1">
      <alignment vertical="center" shrinkToFit="1"/>
    </xf>
    <xf numFmtId="194" fontId="0" fillId="0" borderId="37" xfId="0" applyNumberFormat="1" applyBorder="1" applyAlignment="1">
      <alignment horizontal="center" vertical="center" shrinkToFit="1"/>
    </xf>
    <xf numFmtId="191" fontId="0" fillId="8" borderId="38" xfId="15" applyNumberFormat="1" applyFill="1" applyBorder="1" applyAlignment="1">
      <alignment horizontal="center" vertical="center" shrinkToFit="1"/>
    </xf>
    <xf numFmtId="193" fontId="0" fillId="0" borderId="39" xfId="17" applyNumberFormat="1" applyBorder="1" applyAlignment="1">
      <alignment horizontal="center" vertical="center" shrinkToFit="1"/>
    </xf>
    <xf numFmtId="193" fontId="0" fillId="0" borderId="39" xfId="17" applyNumberFormat="1" applyBorder="1" applyAlignment="1">
      <alignment vertical="center" shrinkToFit="1"/>
    </xf>
    <xf numFmtId="193" fontId="0" fillId="0" borderId="38" xfId="17" applyNumberFormat="1" applyBorder="1" applyAlignment="1">
      <alignment vertical="center" shrinkToFit="1"/>
    </xf>
    <xf numFmtId="0" fontId="0" fillId="7" borderId="15" xfId="0" applyFill="1" applyBorder="1" applyAlignment="1">
      <alignment horizontal="center" vertical="center" wrapText="1"/>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184" fontId="0" fillId="7" borderId="43" xfId="17" applyNumberFormat="1" applyFont="1" applyFill="1" applyBorder="1" applyAlignment="1">
      <alignment horizontal="center" vertical="center" wrapText="1"/>
    </xf>
    <xf numFmtId="195" fontId="0" fillId="0" borderId="44" xfId="17" applyNumberFormat="1" applyBorder="1" applyAlignment="1">
      <alignment horizontal="center" vertical="center" shrinkToFit="1"/>
    </xf>
    <xf numFmtId="195" fontId="0" fillId="0" borderId="45" xfId="17" applyNumberFormat="1" applyBorder="1" applyAlignment="1">
      <alignment horizontal="center" vertical="center" shrinkToFit="1"/>
    </xf>
    <xf numFmtId="195" fontId="0" fillId="0" borderId="45" xfId="17" applyNumberFormat="1" applyBorder="1" applyAlignment="1">
      <alignment vertical="center" shrinkToFit="1"/>
    </xf>
    <xf numFmtId="195" fontId="0" fillId="0" borderId="46" xfId="17" applyNumberFormat="1" applyBorder="1" applyAlignment="1">
      <alignment vertical="center" shrinkToFit="1"/>
    </xf>
    <xf numFmtId="183" fontId="0" fillId="0" borderId="1" xfId="0" applyNumberFormat="1" applyBorder="1" applyAlignment="1">
      <alignment horizontal="center" vertical="center"/>
    </xf>
    <xf numFmtId="191" fontId="0" fillId="5" borderId="47" xfId="15" applyNumberFormat="1" applyFont="1" applyFill="1" applyBorder="1" applyAlignment="1">
      <alignment horizontal="center" vertical="center" shrinkToFit="1"/>
    </xf>
    <xf numFmtId="193" fontId="0" fillId="0" borderId="48" xfId="0" applyNumberFormat="1" applyBorder="1" applyAlignment="1">
      <alignment horizontal="center" vertical="center" shrinkToFit="1"/>
    </xf>
    <xf numFmtId="193" fontId="0" fillId="0" borderId="49" xfId="17" applyNumberFormat="1" applyBorder="1" applyAlignment="1">
      <alignment horizontal="center" vertical="center" shrinkToFit="1"/>
    </xf>
    <xf numFmtId="0" fontId="4" fillId="0" borderId="0" xfId="0" applyFont="1" applyAlignment="1">
      <alignment horizontal="right" vertical="center"/>
    </xf>
    <xf numFmtId="197" fontId="0" fillId="3" borderId="15" xfId="17" applyNumberFormat="1" applyFill="1" applyBorder="1" applyAlignment="1">
      <alignment horizontal="center" vertical="center"/>
    </xf>
    <xf numFmtId="0" fontId="0" fillId="0" borderId="0" xfId="0" applyBorder="1" applyAlignment="1">
      <alignment horizontal="right" vertical="center" shrinkToFit="1"/>
    </xf>
    <xf numFmtId="0" fontId="0" fillId="0" borderId="0" xfId="0" applyBorder="1" applyAlignment="1">
      <alignment vertical="center"/>
    </xf>
    <xf numFmtId="0" fontId="0" fillId="0" borderId="0" xfId="0" applyFill="1" applyBorder="1" applyAlignment="1">
      <alignment vertical="center"/>
    </xf>
    <xf numFmtId="0" fontId="0" fillId="7" borderId="0" xfId="0" applyFill="1" applyAlignment="1">
      <alignment vertical="center"/>
    </xf>
    <xf numFmtId="0" fontId="9" fillId="7" borderId="0" xfId="16" applyFill="1" applyAlignment="1">
      <alignment vertical="center"/>
    </xf>
    <xf numFmtId="0" fontId="17" fillId="4" borderId="0" xfId="0" applyFont="1" applyFill="1" applyAlignment="1">
      <alignment vertical="center"/>
    </xf>
    <xf numFmtId="0" fontId="11"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184" fontId="0" fillId="0" borderId="0" xfId="17" applyNumberFormat="1" applyFont="1" applyAlignment="1">
      <alignment horizontal="center" vertical="center"/>
    </xf>
    <xf numFmtId="184" fontId="0" fillId="0" borderId="0" xfId="17" applyNumberFormat="1" applyFont="1" applyAlignment="1">
      <alignment vertical="center"/>
    </xf>
    <xf numFmtId="0" fontId="0" fillId="0" borderId="0" xfId="0" applyFont="1" applyAlignment="1">
      <alignment vertical="center"/>
    </xf>
    <xf numFmtId="194" fontId="0" fillId="0" borderId="30" xfId="0" applyNumberFormat="1" applyBorder="1" applyAlignment="1">
      <alignment horizontal="center" vertical="center" shrinkToFit="1"/>
    </xf>
    <xf numFmtId="0" fontId="0" fillId="0" borderId="27" xfId="0" applyBorder="1" applyAlignment="1">
      <alignment horizontal="center" vertical="center" shrinkToFit="1"/>
    </xf>
    <xf numFmtId="190" fontId="0" fillId="0" borderId="28" xfId="0" applyNumberFormat="1" applyBorder="1" applyAlignment="1">
      <alignment horizontal="center" vertical="center" shrinkToFit="1"/>
    </xf>
    <xf numFmtId="190" fontId="0" fillId="0" borderId="30" xfId="0" applyNumberFormat="1" applyBorder="1" applyAlignment="1">
      <alignment horizontal="center" vertical="center" shrinkToFit="1"/>
    </xf>
    <xf numFmtId="202" fontId="0" fillId="3" borderId="16" xfId="0" applyNumberFormat="1" applyFill="1" applyBorder="1" applyAlignment="1">
      <alignment horizontal="right" vertical="center"/>
    </xf>
    <xf numFmtId="190" fontId="19" fillId="8" borderId="26" xfId="0" applyNumberFormat="1" applyFont="1" applyFill="1" applyBorder="1" applyAlignment="1">
      <alignment horizontal="center" vertical="center" shrinkToFit="1"/>
    </xf>
    <xf numFmtId="190" fontId="19" fillId="8" borderId="24" xfId="0" applyNumberFormat="1" applyFont="1" applyFill="1" applyBorder="1" applyAlignment="1">
      <alignment horizontal="center" vertical="center" shrinkToFit="1"/>
    </xf>
    <xf numFmtId="190" fontId="19" fillId="8" borderId="25" xfId="0" applyNumberFormat="1" applyFont="1" applyFill="1" applyBorder="1" applyAlignment="1">
      <alignment horizontal="center" vertical="center" shrinkToFit="1"/>
    </xf>
    <xf numFmtId="190" fontId="20" fillId="5" borderId="26" xfId="0" applyNumberFormat="1" applyFont="1" applyFill="1" applyBorder="1" applyAlignment="1">
      <alignment horizontal="center" vertical="center" shrinkToFit="1"/>
    </xf>
    <xf numFmtId="190" fontId="20" fillId="5" borderId="24" xfId="0" applyNumberFormat="1" applyFont="1" applyFill="1" applyBorder="1" applyAlignment="1">
      <alignment horizontal="center" vertical="center" shrinkToFit="1"/>
    </xf>
    <xf numFmtId="190" fontId="20" fillId="5" borderId="48" xfId="0" applyNumberFormat="1" applyFont="1" applyFill="1" applyBorder="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1875"/>
          <c:w val="0.96"/>
          <c:h val="0.9625"/>
        </c:manualLayout>
      </c:layout>
      <c:lineChart>
        <c:grouping val="standard"/>
        <c:varyColors val="0"/>
        <c:ser>
          <c:idx val="0"/>
          <c:order val="0"/>
          <c:tx>
            <c:strRef>
              <c:f>'記録表'!$C$2</c:f>
              <c:strCache>
                <c:ptCount val="1"/>
                <c:pt idx="0">
                  <c:v>体重朝</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'記録表'!$A$3:$A$33</c:f>
              <c:strCache>
                <c:ptCount val="31"/>
                <c:pt idx="0">
                  <c:v>1日</c:v>
                </c:pt>
                <c:pt idx="1">
                  <c:v>2日</c:v>
                </c:pt>
                <c:pt idx="2">
                  <c:v>3日</c:v>
                </c:pt>
                <c:pt idx="3">
                  <c:v>4日</c:v>
                </c:pt>
                <c:pt idx="4">
                  <c:v>5日</c:v>
                </c:pt>
                <c:pt idx="5">
                  <c:v>6日</c:v>
                </c:pt>
                <c:pt idx="6">
                  <c:v>7日</c:v>
                </c:pt>
                <c:pt idx="7">
                  <c:v>8日</c:v>
                </c:pt>
                <c:pt idx="8">
                  <c:v>9日</c:v>
                </c:pt>
                <c:pt idx="9">
                  <c:v>10日</c:v>
                </c:pt>
                <c:pt idx="10">
                  <c:v>11日</c:v>
                </c:pt>
                <c:pt idx="11">
                  <c:v>12日</c:v>
                </c:pt>
                <c:pt idx="12">
                  <c:v>13日</c:v>
                </c:pt>
                <c:pt idx="13">
                  <c:v>14日</c:v>
                </c:pt>
                <c:pt idx="14">
                  <c:v>15日</c:v>
                </c:pt>
                <c:pt idx="15">
                  <c:v>16日</c:v>
                </c:pt>
                <c:pt idx="16">
                  <c:v>17日</c:v>
                </c:pt>
                <c:pt idx="17">
                  <c:v>18日</c:v>
                </c:pt>
                <c:pt idx="18">
                  <c:v>19日</c:v>
                </c:pt>
                <c:pt idx="19">
                  <c:v>20日</c:v>
                </c:pt>
                <c:pt idx="20">
                  <c:v>21日</c:v>
                </c:pt>
                <c:pt idx="21">
                  <c:v>22日</c:v>
                </c:pt>
                <c:pt idx="22">
                  <c:v>23日</c:v>
                </c:pt>
                <c:pt idx="23">
                  <c:v>24日</c:v>
                </c:pt>
                <c:pt idx="24">
                  <c:v>25日</c:v>
                </c:pt>
                <c:pt idx="25">
                  <c:v>26日</c:v>
                </c:pt>
                <c:pt idx="26">
                  <c:v>27日</c:v>
                </c:pt>
                <c:pt idx="27">
                  <c:v>28日</c:v>
                </c:pt>
                <c:pt idx="28">
                  <c:v>29日</c:v>
                </c:pt>
                <c:pt idx="29">
                  <c:v>30日</c:v>
                </c:pt>
                <c:pt idx="30">
                  <c:v>31日</c:v>
                </c:pt>
              </c:strCache>
            </c:strRef>
          </c:cat>
          <c:val>
            <c:numRef>
              <c:f>'記録表'!$C$3:$C$33</c:f>
              <c:numCache>
                <c:ptCount val="31"/>
                <c:pt idx="0">
                  <c:v>53</c:v>
                </c:pt>
              </c:numCache>
            </c:numRef>
          </c:val>
          <c:smooth val="0"/>
        </c:ser>
        <c:ser>
          <c:idx val="2"/>
          <c:order val="2"/>
          <c:tx>
            <c:strRef>
              <c:f>'記録表'!$E$2</c:f>
              <c:strCache>
                <c:ptCount val="1"/>
                <c:pt idx="0">
                  <c:v>体重夜</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cat>
            <c:strRef>
              <c:f>'記録表'!$A$3:$A$33</c:f>
              <c:strCache>
                <c:ptCount val="31"/>
                <c:pt idx="0">
                  <c:v>1日</c:v>
                </c:pt>
                <c:pt idx="1">
                  <c:v>2日</c:v>
                </c:pt>
                <c:pt idx="2">
                  <c:v>3日</c:v>
                </c:pt>
                <c:pt idx="3">
                  <c:v>4日</c:v>
                </c:pt>
                <c:pt idx="4">
                  <c:v>5日</c:v>
                </c:pt>
                <c:pt idx="5">
                  <c:v>6日</c:v>
                </c:pt>
                <c:pt idx="6">
                  <c:v>7日</c:v>
                </c:pt>
                <c:pt idx="7">
                  <c:v>8日</c:v>
                </c:pt>
                <c:pt idx="8">
                  <c:v>9日</c:v>
                </c:pt>
                <c:pt idx="9">
                  <c:v>10日</c:v>
                </c:pt>
                <c:pt idx="10">
                  <c:v>11日</c:v>
                </c:pt>
                <c:pt idx="11">
                  <c:v>12日</c:v>
                </c:pt>
                <c:pt idx="12">
                  <c:v>13日</c:v>
                </c:pt>
                <c:pt idx="13">
                  <c:v>14日</c:v>
                </c:pt>
                <c:pt idx="14">
                  <c:v>15日</c:v>
                </c:pt>
                <c:pt idx="15">
                  <c:v>16日</c:v>
                </c:pt>
                <c:pt idx="16">
                  <c:v>17日</c:v>
                </c:pt>
                <c:pt idx="17">
                  <c:v>18日</c:v>
                </c:pt>
                <c:pt idx="18">
                  <c:v>19日</c:v>
                </c:pt>
                <c:pt idx="19">
                  <c:v>20日</c:v>
                </c:pt>
                <c:pt idx="20">
                  <c:v>21日</c:v>
                </c:pt>
                <c:pt idx="21">
                  <c:v>22日</c:v>
                </c:pt>
                <c:pt idx="22">
                  <c:v>23日</c:v>
                </c:pt>
                <c:pt idx="23">
                  <c:v>24日</c:v>
                </c:pt>
                <c:pt idx="24">
                  <c:v>25日</c:v>
                </c:pt>
                <c:pt idx="25">
                  <c:v>26日</c:v>
                </c:pt>
                <c:pt idx="26">
                  <c:v>27日</c:v>
                </c:pt>
                <c:pt idx="27">
                  <c:v>28日</c:v>
                </c:pt>
                <c:pt idx="28">
                  <c:v>29日</c:v>
                </c:pt>
                <c:pt idx="29">
                  <c:v>30日</c:v>
                </c:pt>
                <c:pt idx="30">
                  <c:v>31日</c:v>
                </c:pt>
              </c:strCache>
            </c:strRef>
          </c:cat>
          <c:val>
            <c:numRef>
              <c:f>'記録表'!$E$3:$E$33</c:f>
              <c:numCache>
                <c:ptCount val="31"/>
                <c:pt idx="0">
                  <c:v>52</c:v>
                </c:pt>
              </c:numCache>
            </c:numRef>
          </c:val>
          <c:smooth val="0"/>
        </c:ser>
        <c:marker val="1"/>
        <c:axId val="16867620"/>
        <c:axId val="17590853"/>
      </c:lineChart>
      <c:lineChart>
        <c:grouping val="standard"/>
        <c:varyColors val="0"/>
        <c:ser>
          <c:idx val="1"/>
          <c:order val="1"/>
          <c:tx>
            <c:strRef>
              <c:f>'記録表'!$D$2</c:f>
              <c:strCache>
                <c:ptCount val="1"/>
                <c:pt idx="0">
                  <c:v>体脂肪
率朝</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'記録表'!$A$3:$A$33</c:f>
              <c:strCache>
                <c:ptCount val="31"/>
                <c:pt idx="0">
                  <c:v>1日</c:v>
                </c:pt>
                <c:pt idx="1">
                  <c:v>2日</c:v>
                </c:pt>
                <c:pt idx="2">
                  <c:v>3日</c:v>
                </c:pt>
                <c:pt idx="3">
                  <c:v>4日</c:v>
                </c:pt>
                <c:pt idx="4">
                  <c:v>5日</c:v>
                </c:pt>
                <c:pt idx="5">
                  <c:v>6日</c:v>
                </c:pt>
                <c:pt idx="6">
                  <c:v>7日</c:v>
                </c:pt>
                <c:pt idx="7">
                  <c:v>8日</c:v>
                </c:pt>
                <c:pt idx="8">
                  <c:v>9日</c:v>
                </c:pt>
                <c:pt idx="9">
                  <c:v>10日</c:v>
                </c:pt>
                <c:pt idx="10">
                  <c:v>11日</c:v>
                </c:pt>
                <c:pt idx="11">
                  <c:v>12日</c:v>
                </c:pt>
                <c:pt idx="12">
                  <c:v>13日</c:v>
                </c:pt>
                <c:pt idx="13">
                  <c:v>14日</c:v>
                </c:pt>
                <c:pt idx="14">
                  <c:v>15日</c:v>
                </c:pt>
                <c:pt idx="15">
                  <c:v>16日</c:v>
                </c:pt>
                <c:pt idx="16">
                  <c:v>17日</c:v>
                </c:pt>
                <c:pt idx="17">
                  <c:v>18日</c:v>
                </c:pt>
                <c:pt idx="18">
                  <c:v>19日</c:v>
                </c:pt>
                <c:pt idx="19">
                  <c:v>20日</c:v>
                </c:pt>
                <c:pt idx="20">
                  <c:v>21日</c:v>
                </c:pt>
                <c:pt idx="21">
                  <c:v>22日</c:v>
                </c:pt>
                <c:pt idx="22">
                  <c:v>23日</c:v>
                </c:pt>
                <c:pt idx="23">
                  <c:v>24日</c:v>
                </c:pt>
                <c:pt idx="24">
                  <c:v>25日</c:v>
                </c:pt>
                <c:pt idx="25">
                  <c:v>26日</c:v>
                </c:pt>
                <c:pt idx="26">
                  <c:v>27日</c:v>
                </c:pt>
                <c:pt idx="27">
                  <c:v>28日</c:v>
                </c:pt>
                <c:pt idx="28">
                  <c:v>29日</c:v>
                </c:pt>
                <c:pt idx="29">
                  <c:v>30日</c:v>
                </c:pt>
                <c:pt idx="30">
                  <c:v>31日</c:v>
                </c:pt>
              </c:strCache>
            </c:strRef>
          </c:cat>
          <c:val>
            <c:numRef>
              <c:f>'記録表'!$D$3:$D$33</c:f>
              <c:numCache>
                <c:ptCount val="31"/>
                <c:pt idx="0">
                  <c:v>0.27</c:v>
                </c:pt>
              </c:numCache>
            </c:numRef>
          </c:val>
          <c:smooth val="0"/>
        </c:ser>
        <c:ser>
          <c:idx val="3"/>
          <c:order val="3"/>
          <c:tx>
            <c:strRef>
              <c:f>'記録表'!$F$2</c:f>
              <c:strCache>
                <c:ptCount val="1"/>
                <c:pt idx="0">
                  <c:v>体脂肪
率夜</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FFFF"/>
                </a:solidFill>
              </a:ln>
            </c:spPr>
          </c:marker>
          <c:cat>
            <c:strRef>
              <c:f>'記録表'!$A$3:$A$33</c:f>
              <c:strCache>
                <c:ptCount val="31"/>
                <c:pt idx="0">
                  <c:v>1日</c:v>
                </c:pt>
                <c:pt idx="1">
                  <c:v>2日</c:v>
                </c:pt>
                <c:pt idx="2">
                  <c:v>3日</c:v>
                </c:pt>
                <c:pt idx="3">
                  <c:v>4日</c:v>
                </c:pt>
                <c:pt idx="4">
                  <c:v>5日</c:v>
                </c:pt>
                <c:pt idx="5">
                  <c:v>6日</c:v>
                </c:pt>
                <c:pt idx="6">
                  <c:v>7日</c:v>
                </c:pt>
                <c:pt idx="7">
                  <c:v>8日</c:v>
                </c:pt>
                <c:pt idx="8">
                  <c:v>9日</c:v>
                </c:pt>
                <c:pt idx="9">
                  <c:v>10日</c:v>
                </c:pt>
                <c:pt idx="10">
                  <c:v>11日</c:v>
                </c:pt>
                <c:pt idx="11">
                  <c:v>12日</c:v>
                </c:pt>
                <c:pt idx="12">
                  <c:v>13日</c:v>
                </c:pt>
                <c:pt idx="13">
                  <c:v>14日</c:v>
                </c:pt>
                <c:pt idx="14">
                  <c:v>15日</c:v>
                </c:pt>
                <c:pt idx="15">
                  <c:v>16日</c:v>
                </c:pt>
                <c:pt idx="16">
                  <c:v>17日</c:v>
                </c:pt>
                <c:pt idx="17">
                  <c:v>18日</c:v>
                </c:pt>
                <c:pt idx="18">
                  <c:v>19日</c:v>
                </c:pt>
                <c:pt idx="19">
                  <c:v>20日</c:v>
                </c:pt>
                <c:pt idx="20">
                  <c:v>21日</c:v>
                </c:pt>
                <c:pt idx="21">
                  <c:v>22日</c:v>
                </c:pt>
                <c:pt idx="22">
                  <c:v>23日</c:v>
                </c:pt>
                <c:pt idx="23">
                  <c:v>24日</c:v>
                </c:pt>
                <c:pt idx="24">
                  <c:v>25日</c:v>
                </c:pt>
                <c:pt idx="25">
                  <c:v>26日</c:v>
                </c:pt>
                <c:pt idx="26">
                  <c:v>27日</c:v>
                </c:pt>
                <c:pt idx="27">
                  <c:v>28日</c:v>
                </c:pt>
                <c:pt idx="28">
                  <c:v>29日</c:v>
                </c:pt>
                <c:pt idx="29">
                  <c:v>30日</c:v>
                </c:pt>
                <c:pt idx="30">
                  <c:v>31日</c:v>
                </c:pt>
              </c:strCache>
            </c:strRef>
          </c:cat>
          <c:val>
            <c:numRef>
              <c:f>'記録表'!$F$3:$F$33</c:f>
              <c:numCache>
                <c:ptCount val="31"/>
                <c:pt idx="0">
                  <c:v>0.26</c:v>
                </c:pt>
              </c:numCache>
            </c:numRef>
          </c:val>
          <c:smooth val="0"/>
        </c:ser>
        <c:marker val="1"/>
        <c:axId val="24099950"/>
        <c:axId val="15572959"/>
      </c:lineChart>
      <c:catAx>
        <c:axId val="16867620"/>
        <c:scaling>
          <c:orientation val="minMax"/>
        </c:scaling>
        <c:axPos val="b"/>
        <c:delete val="0"/>
        <c:numFmt formatCode="General" sourceLinked="1"/>
        <c:majorTickMark val="in"/>
        <c:minorTickMark val="none"/>
        <c:tickLblPos val="nextTo"/>
        <c:txPr>
          <a:bodyPr vert="horz" rot="-5400000"/>
          <a:lstStyle/>
          <a:p>
            <a:pPr>
              <a:defRPr lang="en-US" cap="none" sz="800" b="0" i="0" u="none" baseline="0">
                <a:latin typeface="ＭＳ Ｐゴシック"/>
                <a:ea typeface="ＭＳ Ｐゴシック"/>
                <a:cs typeface="ＭＳ Ｐゴシック"/>
              </a:defRPr>
            </a:pPr>
          </a:p>
        </c:txPr>
        <c:crossAx val="17590853"/>
        <c:crosses val="autoZero"/>
        <c:auto val="1"/>
        <c:lblOffset val="100"/>
        <c:noMultiLvlLbl val="0"/>
      </c:catAx>
      <c:valAx>
        <c:axId val="17590853"/>
        <c:scaling>
          <c:orientation val="minMax"/>
          <c:min val="40"/>
        </c:scaling>
        <c:axPos val="l"/>
        <c:title>
          <c:tx>
            <c:rich>
              <a:bodyPr vert="horz" rot="-5400000" anchor="ctr"/>
              <a:lstStyle/>
              <a:p>
                <a:pPr algn="ctr">
                  <a:defRPr/>
                </a:pPr>
                <a:r>
                  <a:rPr lang="en-US" cap="none" sz="1100" b="0" i="0" u="none" baseline="0">
                    <a:latin typeface="ＭＳ Ｐゴシック"/>
                    <a:ea typeface="ＭＳ Ｐゴシック"/>
                    <a:cs typeface="ＭＳ Ｐゴシック"/>
                  </a:rPr>
                  <a:t>体重（kg）</a:t>
                </a:r>
              </a:p>
            </c:rich>
          </c:tx>
          <c:layout>
            <c:manualLayout>
              <c:xMode val="factor"/>
              <c:yMode val="factor"/>
              <c:x val="0.001"/>
              <c:y val="0.0005"/>
            </c:manualLayout>
          </c:layout>
          <c:overlay val="0"/>
          <c:spPr>
            <a:noFill/>
            <a:ln>
              <a:noFill/>
            </a:ln>
          </c:spPr>
        </c:title>
        <c:majorGridlines/>
        <c:delete val="0"/>
        <c:numFmt formatCode="General" sourceLinked="1"/>
        <c:majorTickMark val="in"/>
        <c:minorTickMark val="in"/>
        <c:tickLblPos val="nextTo"/>
        <c:txPr>
          <a:bodyPr/>
          <a:lstStyle/>
          <a:p>
            <a:pPr>
              <a:defRPr lang="en-US" cap="none" sz="1000" b="0" i="0" u="none" baseline="0">
                <a:latin typeface="ＭＳ Ｐゴシック"/>
                <a:ea typeface="ＭＳ Ｐゴシック"/>
                <a:cs typeface="ＭＳ Ｐゴシック"/>
              </a:defRPr>
            </a:pPr>
          </a:p>
        </c:txPr>
        <c:crossAx val="16867620"/>
        <c:crossesAt val="1"/>
        <c:crossBetween val="between"/>
        <c:dispUnits/>
      </c:valAx>
      <c:catAx>
        <c:axId val="24099950"/>
        <c:scaling>
          <c:orientation val="minMax"/>
        </c:scaling>
        <c:axPos val="b"/>
        <c:delete val="1"/>
        <c:majorTickMark val="in"/>
        <c:minorTickMark val="none"/>
        <c:tickLblPos val="nextTo"/>
        <c:crossAx val="15572959"/>
        <c:crosses val="autoZero"/>
        <c:auto val="1"/>
        <c:lblOffset val="100"/>
        <c:noMultiLvlLbl val="0"/>
      </c:catAx>
      <c:valAx>
        <c:axId val="15572959"/>
        <c:scaling>
          <c:orientation val="minMax"/>
          <c:max val="0.5"/>
        </c:scaling>
        <c:axPos val="l"/>
        <c:title>
          <c:tx>
            <c:rich>
              <a:bodyPr vert="horz" rot="5400000" anchor="ctr"/>
              <a:lstStyle/>
              <a:p>
                <a:pPr algn="ctr">
                  <a:defRPr/>
                </a:pPr>
                <a:r>
                  <a:rPr lang="en-US" cap="none" sz="1100" b="0" i="0" u="none" baseline="0">
                    <a:latin typeface="ＭＳ Ｐゴシック"/>
                    <a:ea typeface="ＭＳ Ｐゴシック"/>
                    <a:cs typeface="ＭＳ Ｐゴシック"/>
                  </a:rPr>
                  <a:t>体脂肪率（%）</a:t>
                </a:r>
              </a:p>
            </c:rich>
          </c:tx>
          <c:layout>
            <c:manualLayout>
              <c:xMode val="factor"/>
              <c:yMode val="factor"/>
              <c:x val="0"/>
              <c:y val="0"/>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4099950"/>
        <c:crosses val="max"/>
        <c:crossBetween val="between"/>
        <c:dispUnits/>
      </c:valAx>
      <c:spPr>
        <a:solidFill>
          <a:srgbClr val="9999FF"/>
        </a:solidFill>
        <a:ln w="12700">
          <a:solidFill>
            <a:srgbClr val="808080"/>
          </a:solidFill>
        </a:ln>
      </c:spPr>
    </c:plotArea>
    <c:legend>
      <c:legendPos val="r"/>
      <c:layout>
        <c:manualLayout>
          <c:xMode val="edge"/>
          <c:yMode val="edge"/>
          <c:x val="0.09175"/>
          <c:y val="0.72175"/>
          <c:w val="0.181"/>
          <c:h val="0.124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span"/>
    <c:showDLblsOverMax val="0"/>
  </c:chart>
  <c:spPr>
    <a:noFill/>
    <a:ln>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1775"/>
          <c:w val="0.95175"/>
          <c:h val="0.9645"/>
        </c:manualLayout>
      </c:layout>
      <c:lineChart>
        <c:grouping val="standard"/>
        <c:varyColors val="0"/>
        <c:ser>
          <c:idx val="0"/>
          <c:order val="0"/>
          <c:tx>
            <c:strRef>
              <c:f>'記録表'!$G$2</c:f>
              <c:strCache>
                <c:ptCount val="1"/>
                <c:pt idx="0">
                  <c:v>ｳｴｽﾄ</c:v>
                </c:pt>
              </c:strCache>
            </c:strRef>
          </c:tx>
          <c:extLst>
            <c:ext xmlns:c14="http://schemas.microsoft.com/office/drawing/2007/8/2/chart" uri="{6F2FDCE9-48DA-4B69-8628-5D25D57E5C99}">
              <c14:invertSolidFillFmt>
                <c14:spPr>
                  <a:solidFill>
                    <a:srgbClr val="000000"/>
                  </a:solidFill>
                </c14:spPr>
              </c14:invertSolidFillFmt>
            </c:ext>
          </c:extLst>
          <c:cat>
            <c:strRef>
              <c:f>'記録表'!$A$3:$A$33</c:f>
              <c:strCache>
                <c:ptCount val="31"/>
                <c:pt idx="0">
                  <c:v>1日</c:v>
                </c:pt>
                <c:pt idx="1">
                  <c:v>2日</c:v>
                </c:pt>
                <c:pt idx="2">
                  <c:v>3日</c:v>
                </c:pt>
                <c:pt idx="3">
                  <c:v>4日</c:v>
                </c:pt>
                <c:pt idx="4">
                  <c:v>5日</c:v>
                </c:pt>
                <c:pt idx="5">
                  <c:v>6日</c:v>
                </c:pt>
                <c:pt idx="6">
                  <c:v>7日</c:v>
                </c:pt>
                <c:pt idx="7">
                  <c:v>8日</c:v>
                </c:pt>
                <c:pt idx="8">
                  <c:v>9日</c:v>
                </c:pt>
                <c:pt idx="9">
                  <c:v>10日</c:v>
                </c:pt>
                <c:pt idx="10">
                  <c:v>11日</c:v>
                </c:pt>
                <c:pt idx="11">
                  <c:v>12日</c:v>
                </c:pt>
                <c:pt idx="12">
                  <c:v>13日</c:v>
                </c:pt>
                <c:pt idx="13">
                  <c:v>14日</c:v>
                </c:pt>
                <c:pt idx="14">
                  <c:v>15日</c:v>
                </c:pt>
                <c:pt idx="15">
                  <c:v>16日</c:v>
                </c:pt>
                <c:pt idx="16">
                  <c:v>17日</c:v>
                </c:pt>
                <c:pt idx="17">
                  <c:v>18日</c:v>
                </c:pt>
                <c:pt idx="18">
                  <c:v>19日</c:v>
                </c:pt>
                <c:pt idx="19">
                  <c:v>20日</c:v>
                </c:pt>
                <c:pt idx="20">
                  <c:v>21日</c:v>
                </c:pt>
                <c:pt idx="21">
                  <c:v>22日</c:v>
                </c:pt>
                <c:pt idx="22">
                  <c:v>23日</c:v>
                </c:pt>
                <c:pt idx="23">
                  <c:v>24日</c:v>
                </c:pt>
                <c:pt idx="24">
                  <c:v>25日</c:v>
                </c:pt>
                <c:pt idx="25">
                  <c:v>26日</c:v>
                </c:pt>
                <c:pt idx="26">
                  <c:v>27日</c:v>
                </c:pt>
                <c:pt idx="27">
                  <c:v>28日</c:v>
                </c:pt>
                <c:pt idx="28">
                  <c:v>29日</c:v>
                </c:pt>
                <c:pt idx="29">
                  <c:v>30日</c:v>
                </c:pt>
                <c:pt idx="30">
                  <c:v>31日</c:v>
                </c:pt>
              </c:strCache>
            </c:strRef>
          </c:cat>
          <c:val>
            <c:numRef>
              <c:f>'記録表'!$G$3:$G$33</c:f>
              <c:numCache>
                <c:ptCount val="31"/>
                <c:pt idx="0">
                  <c:v>68</c:v>
                </c:pt>
              </c:numCache>
            </c:numRef>
          </c:val>
          <c:smooth val="0"/>
        </c:ser>
        <c:ser>
          <c:idx val="1"/>
          <c:order val="1"/>
          <c:tx>
            <c:strRef>
              <c:f>'記録表'!$H$2</c:f>
              <c:strCache>
                <c:ptCount val="1"/>
                <c:pt idx="0">
                  <c:v>下腹</c:v>
                </c:pt>
              </c:strCache>
            </c:strRef>
          </c:tx>
          <c:extLst>
            <c:ext xmlns:c14="http://schemas.microsoft.com/office/drawing/2007/8/2/chart" uri="{6F2FDCE9-48DA-4B69-8628-5D25D57E5C99}">
              <c14:invertSolidFillFmt>
                <c14:spPr>
                  <a:solidFill>
                    <a:srgbClr val="000000"/>
                  </a:solidFill>
                </c14:spPr>
              </c14:invertSolidFillFmt>
            </c:ext>
          </c:extLst>
          <c:cat>
            <c:strRef>
              <c:f>'記録表'!$A$3:$A$33</c:f>
              <c:strCache>
                <c:ptCount val="31"/>
                <c:pt idx="0">
                  <c:v>1日</c:v>
                </c:pt>
                <c:pt idx="1">
                  <c:v>2日</c:v>
                </c:pt>
                <c:pt idx="2">
                  <c:v>3日</c:v>
                </c:pt>
                <c:pt idx="3">
                  <c:v>4日</c:v>
                </c:pt>
                <c:pt idx="4">
                  <c:v>5日</c:v>
                </c:pt>
                <c:pt idx="5">
                  <c:v>6日</c:v>
                </c:pt>
                <c:pt idx="6">
                  <c:v>7日</c:v>
                </c:pt>
                <c:pt idx="7">
                  <c:v>8日</c:v>
                </c:pt>
                <c:pt idx="8">
                  <c:v>9日</c:v>
                </c:pt>
                <c:pt idx="9">
                  <c:v>10日</c:v>
                </c:pt>
                <c:pt idx="10">
                  <c:v>11日</c:v>
                </c:pt>
                <c:pt idx="11">
                  <c:v>12日</c:v>
                </c:pt>
                <c:pt idx="12">
                  <c:v>13日</c:v>
                </c:pt>
                <c:pt idx="13">
                  <c:v>14日</c:v>
                </c:pt>
                <c:pt idx="14">
                  <c:v>15日</c:v>
                </c:pt>
                <c:pt idx="15">
                  <c:v>16日</c:v>
                </c:pt>
                <c:pt idx="16">
                  <c:v>17日</c:v>
                </c:pt>
                <c:pt idx="17">
                  <c:v>18日</c:v>
                </c:pt>
                <c:pt idx="18">
                  <c:v>19日</c:v>
                </c:pt>
                <c:pt idx="19">
                  <c:v>20日</c:v>
                </c:pt>
                <c:pt idx="20">
                  <c:v>21日</c:v>
                </c:pt>
                <c:pt idx="21">
                  <c:v>22日</c:v>
                </c:pt>
                <c:pt idx="22">
                  <c:v>23日</c:v>
                </c:pt>
                <c:pt idx="23">
                  <c:v>24日</c:v>
                </c:pt>
                <c:pt idx="24">
                  <c:v>25日</c:v>
                </c:pt>
                <c:pt idx="25">
                  <c:v>26日</c:v>
                </c:pt>
                <c:pt idx="26">
                  <c:v>27日</c:v>
                </c:pt>
                <c:pt idx="27">
                  <c:v>28日</c:v>
                </c:pt>
                <c:pt idx="28">
                  <c:v>29日</c:v>
                </c:pt>
                <c:pt idx="29">
                  <c:v>30日</c:v>
                </c:pt>
                <c:pt idx="30">
                  <c:v>31日</c:v>
                </c:pt>
              </c:strCache>
            </c:strRef>
          </c:cat>
          <c:val>
            <c:numRef>
              <c:f>'記録表'!$H$3:$H$33</c:f>
              <c:numCache>
                <c:ptCount val="31"/>
                <c:pt idx="0">
                  <c:v>83</c:v>
                </c:pt>
              </c:numCache>
            </c:numRef>
          </c:val>
          <c:smooth val="0"/>
        </c:ser>
        <c:ser>
          <c:idx val="2"/>
          <c:order val="2"/>
          <c:tx>
            <c:strRef>
              <c:f>'記録表'!$I$2</c:f>
              <c:strCache>
                <c:ptCount val="1"/>
                <c:pt idx="0">
                  <c:v>ﾋｯﾌﾟ</c:v>
                </c:pt>
              </c:strCache>
            </c:strRef>
          </c:tx>
          <c:extLst>
            <c:ext xmlns:c14="http://schemas.microsoft.com/office/drawing/2007/8/2/chart" uri="{6F2FDCE9-48DA-4B69-8628-5D25D57E5C99}">
              <c14:invertSolidFillFmt>
                <c14:spPr>
                  <a:solidFill>
                    <a:srgbClr val="000000"/>
                  </a:solidFill>
                </c14:spPr>
              </c14:invertSolidFillFmt>
            </c:ext>
          </c:extLst>
          <c:cat>
            <c:strRef>
              <c:f>'記録表'!$A$3:$A$33</c:f>
              <c:strCache>
                <c:ptCount val="31"/>
                <c:pt idx="0">
                  <c:v>1日</c:v>
                </c:pt>
                <c:pt idx="1">
                  <c:v>2日</c:v>
                </c:pt>
                <c:pt idx="2">
                  <c:v>3日</c:v>
                </c:pt>
                <c:pt idx="3">
                  <c:v>4日</c:v>
                </c:pt>
                <c:pt idx="4">
                  <c:v>5日</c:v>
                </c:pt>
                <c:pt idx="5">
                  <c:v>6日</c:v>
                </c:pt>
                <c:pt idx="6">
                  <c:v>7日</c:v>
                </c:pt>
                <c:pt idx="7">
                  <c:v>8日</c:v>
                </c:pt>
                <c:pt idx="8">
                  <c:v>9日</c:v>
                </c:pt>
                <c:pt idx="9">
                  <c:v>10日</c:v>
                </c:pt>
                <c:pt idx="10">
                  <c:v>11日</c:v>
                </c:pt>
                <c:pt idx="11">
                  <c:v>12日</c:v>
                </c:pt>
                <c:pt idx="12">
                  <c:v>13日</c:v>
                </c:pt>
                <c:pt idx="13">
                  <c:v>14日</c:v>
                </c:pt>
                <c:pt idx="14">
                  <c:v>15日</c:v>
                </c:pt>
                <c:pt idx="15">
                  <c:v>16日</c:v>
                </c:pt>
                <c:pt idx="16">
                  <c:v>17日</c:v>
                </c:pt>
                <c:pt idx="17">
                  <c:v>18日</c:v>
                </c:pt>
                <c:pt idx="18">
                  <c:v>19日</c:v>
                </c:pt>
                <c:pt idx="19">
                  <c:v>20日</c:v>
                </c:pt>
                <c:pt idx="20">
                  <c:v>21日</c:v>
                </c:pt>
                <c:pt idx="21">
                  <c:v>22日</c:v>
                </c:pt>
                <c:pt idx="22">
                  <c:v>23日</c:v>
                </c:pt>
                <c:pt idx="23">
                  <c:v>24日</c:v>
                </c:pt>
                <c:pt idx="24">
                  <c:v>25日</c:v>
                </c:pt>
                <c:pt idx="25">
                  <c:v>26日</c:v>
                </c:pt>
                <c:pt idx="26">
                  <c:v>27日</c:v>
                </c:pt>
                <c:pt idx="27">
                  <c:v>28日</c:v>
                </c:pt>
                <c:pt idx="28">
                  <c:v>29日</c:v>
                </c:pt>
                <c:pt idx="29">
                  <c:v>30日</c:v>
                </c:pt>
                <c:pt idx="30">
                  <c:v>31日</c:v>
                </c:pt>
              </c:strCache>
            </c:strRef>
          </c:cat>
          <c:val>
            <c:numRef>
              <c:f>'記録表'!$I$3:$I$33</c:f>
              <c:numCache>
                <c:ptCount val="31"/>
                <c:pt idx="0">
                  <c:v>91</c:v>
                </c:pt>
              </c:numCache>
            </c:numRef>
          </c:val>
          <c:smooth val="0"/>
        </c:ser>
        <c:ser>
          <c:idx val="3"/>
          <c:order val="3"/>
          <c:tx>
            <c:strRef>
              <c:f>'記録表'!$J$2</c:f>
              <c:strCache>
                <c:ptCount val="1"/>
                <c:pt idx="0">
                  <c:v>太もも</c:v>
                </c:pt>
              </c:strCache>
            </c:strRef>
          </c:tx>
          <c:extLst>
            <c:ext xmlns:c14="http://schemas.microsoft.com/office/drawing/2007/8/2/chart" uri="{6F2FDCE9-48DA-4B69-8628-5D25D57E5C99}">
              <c14:invertSolidFillFmt>
                <c14:spPr>
                  <a:solidFill>
                    <a:srgbClr val="000000"/>
                  </a:solidFill>
                </c14:spPr>
              </c14:invertSolidFillFmt>
            </c:ext>
          </c:extLst>
          <c:cat>
            <c:strRef>
              <c:f>'記録表'!$A$3:$A$33</c:f>
              <c:strCache>
                <c:ptCount val="31"/>
                <c:pt idx="0">
                  <c:v>1日</c:v>
                </c:pt>
                <c:pt idx="1">
                  <c:v>2日</c:v>
                </c:pt>
                <c:pt idx="2">
                  <c:v>3日</c:v>
                </c:pt>
                <c:pt idx="3">
                  <c:v>4日</c:v>
                </c:pt>
                <c:pt idx="4">
                  <c:v>5日</c:v>
                </c:pt>
                <c:pt idx="5">
                  <c:v>6日</c:v>
                </c:pt>
                <c:pt idx="6">
                  <c:v>7日</c:v>
                </c:pt>
                <c:pt idx="7">
                  <c:v>8日</c:v>
                </c:pt>
                <c:pt idx="8">
                  <c:v>9日</c:v>
                </c:pt>
                <c:pt idx="9">
                  <c:v>10日</c:v>
                </c:pt>
                <c:pt idx="10">
                  <c:v>11日</c:v>
                </c:pt>
                <c:pt idx="11">
                  <c:v>12日</c:v>
                </c:pt>
                <c:pt idx="12">
                  <c:v>13日</c:v>
                </c:pt>
                <c:pt idx="13">
                  <c:v>14日</c:v>
                </c:pt>
                <c:pt idx="14">
                  <c:v>15日</c:v>
                </c:pt>
                <c:pt idx="15">
                  <c:v>16日</c:v>
                </c:pt>
                <c:pt idx="16">
                  <c:v>17日</c:v>
                </c:pt>
                <c:pt idx="17">
                  <c:v>18日</c:v>
                </c:pt>
                <c:pt idx="18">
                  <c:v>19日</c:v>
                </c:pt>
                <c:pt idx="19">
                  <c:v>20日</c:v>
                </c:pt>
                <c:pt idx="20">
                  <c:v>21日</c:v>
                </c:pt>
                <c:pt idx="21">
                  <c:v>22日</c:v>
                </c:pt>
                <c:pt idx="22">
                  <c:v>23日</c:v>
                </c:pt>
                <c:pt idx="23">
                  <c:v>24日</c:v>
                </c:pt>
                <c:pt idx="24">
                  <c:v>25日</c:v>
                </c:pt>
                <c:pt idx="25">
                  <c:v>26日</c:v>
                </c:pt>
                <c:pt idx="26">
                  <c:v>27日</c:v>
                </c:pt>
                <c:pt idx="27">
                  <c:v>28日</c:v>
                </c:pt>
                <c:pt idx="28">
                  <c:v>29日</c:v>
                </c:pt>
                <c:pt idx="29">
                  <c:v>30日</c:v>
                </c:pt>
                <c:pt idx="30">
                  <c:v>31日</c:v>
                </c:pt>
              </c:strCache>
            </c:strRef>
          </c:cat>
          <c:val>
            <c:numRef>
              <c:f>'記録表'!$J$3:$J$33</c:f>
              <c:numCache>
                <c:ptCount val="31"/>
                <c:pt idx="0">
                  <c:v>54</c:v>
                </c:pt>
              </c:numCache>
            </c:numRef>
          </c:val>
          <c:smooth val="0"/>
        </c:ser>
        <c:ser>
          <c:idx val="4"/>
          <c:order val="4"/>
          <c:tx>
            <c:strRef>
              <c:f>'記録表'!$K$2</c:f>
              <c:strCache>
                <c:ptCount val="1"/>
                <c:pt idx="0">
                  <c:v>ふくら
はぎ</c:v>
                </c:pt>
              </c:strCache>
            </c:strRef>
          </c:tx>
          <c:extLst>
            <c:ext xmlns:c14="http://schemas.microsoft.com/office/drawing/2007/8/2/chart" uri="{6F2FDCE9-48DA-4B69-8628-5D25D57E5C99}">
              <c14:invertSolidFillFmt>
                <c14:spPr>
                  <a:solidFill>
                    <a:srgbClr val="000000"/>
                  </a:solidFill>
                </c14:spPr>
              </c14:invertSolidFillFmt>
            </c:ext>
          </c:extLst>
          <c:cat>
            <c:strRef>
              <c:f>'記録表'!$A$3:$A$33</c:f>
              <c:strCache>
                <c:ptCount val="31"/>
                <c:pt idx="0">
                  <c:v>1日</c:v>
                </c:pt>
                <c:pt idx="1">
                  <c:v>2日</c:v>
                </c:pt>
                <c:pt idx="2">
                  <c:v>3日</c:v>
                </c:pt>
                <c:pt idx="3">
                  <c:v>4日</c:v>
                </c:pt>
                <c:pt idx="4">
                  <c:v>5日</c:v>
                </c:pt>
                <c:pt idx="5">
                  <c:v>6日</c:v>
                </c:pt>
                <c:pt idx="6">
                  <c:v>7日</c:v>
                </c:pt>
                <c:pt idx="7">
                  <c:v>8日</c:v>
                </c:pt>
                <c:pt idx="8">
                  <c:v>9日</c:v>
                </c:pt>
                <c:pt idx="9">
                  <c:v>10日</c:v>
                </c:pt>
                <c:pt idx="10">
                  <c:v>11日</c:v>
                </c:pt>
                <c:pt idx="11">
                  <c:v>12日</c:v>
                </c:pt>
                <c:pt idx="12">
                  <c:v>13日</c:v>
                </c:pt>
                <c:pt idx="13">
                  <c:v>14日</c:v>
                </c:pt>
                <c:pt idx="14">
                  <c:v>15日</c:v>
                </c:pt>
                <c:pt idx="15">
                  <c:v>16日</c:v>
                </c:pt>
                <c:pt idx="16">
                  <c:v>17日</c:v>
                </c:pt>
                <c:pt idx="17">
                  <c:v>18日</c:v>
                </c:pt>
                <c:pt idx="18">
                  <c:v>19日</c:v>
                </c:pt>
                <c:pt idx="19">
                  <c:v>20日</c:v>
                </c:pt>
                <c:pt idx="20">
                  <c:v>21日</c:v>
                </c:pt>
                <c:pt idx="21">
                  <c:v>22日</c:v>
                </c:pt>
                <c:pt idx="22">
                  <c:v>23日</c:v>
                </c:pt>
                <c:pt idx="23">
                  <c:v>24日</c:v>
                </c:pt>
                <c:pt idx="24">
                  <c:v>25日</c:v>
                </c:pt>
                <c:pt idx="25">
                  <c:v>26日</c:v>
                </c:pt>
                <c:pt idx="26">
                  <c:v>27日</c:v>
                </c:pt>
                <c:pt idx="27">
                  <c:v>28日</c:v>
                </c:pt>
                <c:pt idx="28">
                  <c:v>29日</c:v>
                </c:pt>
                <c:pt idx="29">
                  <c:v>30日</c:v>
                </c:pt>
                <c:pt idx="30">
                  <c:v>31日</c:v>
                </c:pt>
              </c:strCache>
            </c:strRef>
          </c:cat>
          <c:val>
            <c:numRef>
              <c:f>'記録表'!$K$3:$K$33</c:f>
              <c:numCache>
                <c:ptCount val="31"/>
                <c:pt idx="0">
                  <c:v>34</c:v>
                </c:pt>
              </c:numCache>
            </c:numRef>
          </c:val>
          <c:smooth val="0"/>
        </c:ser>
        <c:marker val="1"/>
        <c:axId val="5938904"/>
        <c:axId val="53450137"/>
      </c:lineChart>
      <c:catAx>
        <c:axId val="5938904"/>
        <c:scaling>
          <c:orientation val="minMax"/>
        </c:scaling>
        <c:axPos val="b"/>
        <c:delete val="0"/>
        <c:numFmt formatCode="General" sourceLinked="1"/>
        <c:majorTickMark val="in"/>
        <c:minorTickMark val="none"/>
        <c:tickLblPos val="nextTo"/>
        <c:txPr>
          <a:bodyPr vert="horz" rot="-5400000"/>
          <a:lstStyle/>
          <a:p>
            <a:pPr>
              <a:defRPr lang="en-US" cap="none" sz="1000" b="0" i="0" u="none" baseline="0">
                <a:latin typeface="ＭＳ Ｐゴシック"/>
                <a:ea typeface="ＭＳ Ｐゴシック"/>
                <a:cs typeface="ＭＳ Ｐゴシック"/>
              </a:defRPr>
            </a:pPr>
          </a:p>
        </c:txPr>
        <c:crossAx val="53450137"/>
        <c:crosses val="autoZero"/>
        <c:auto val="1"/>
        <c:lblOffset val="100"/>
        <c:noMultiLvlLbl val="0"/>
      </c:catAx>
      <c:valAx>
        <c:axId val="53450137"/>
        <c:scaling>
          <c:orientation val="minMax"/>
          <c:min val="30"/>
        </c:scaling>
        <c:axPos val="l"/>
        <c:title>
          <c:tx>
            <c:rich>
              <a:bodyPr vert="horz" rot="-5400000" anchor="ctr"/>
              <a:lstStyle/>
              <a:p>
                <a:pPr algn="ctr">
                  <a:defRPr/>
                </a:pPr>
                <a:r>
                  <a:rPr lang="en-US" cap="none" sz="1175" b="0" i="0" u="none" baseline="0">
                    <a:latin typeface="ＭＳ Ｐゴシック"/>
                    <a:ea typeface="ＭＳ Ｐゴシック"/>
                    <a:cs typeface="ＭＳ Ｐゴシック"/>
                  </a:rPr>
                  <a:t>サイズ(cm)</a:t>
                </a:r>
              </a:p>
            </c:rich>
          </c:tx>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938904"/>
        <c:crossesAt val="1"/>
        <c:crossBetween val="between"/>
        <c:dispUnits/>
        <c:majorUnit val="5"/>
      </c:valAx>
      <c:spPr>
        <a:solidFill>
          <a:srgbClr val="9999FF"/>
        </a:solidFill>
        <a:ln w="12700">
          <a:solidFill>
            <a:srgbClr val="808080"/>
          </a:solidFill>
        </a:ln>
      </c:spPr>
    </c:plotArea>
    <c:legend>
      <c:legendPos val="r"/>
      <c:layout>
        <c:manualLayout>
          <c:xMode val="edge"/>
          <c:yMode val="edge"/>
          <c:x val="0.1455"/>
          <c:y val="0.6975"/>
          <c:w val="0.22"/>
          <c:h val="0.117"/>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span"/>
    <c:showDLblsOverMax val="0"/>
  </c:chart>
  <c:spPr>
    <a:noFill/>
    <a:ln>
      <a:noFill/>
    </a:ln>
  </c:spPr>
  <c:txPr>
    <a:bodyPr vert="horz" rot="0"/>
    <a:lstStyle/>
    <a:p>
      <a:pPr>
        <a:defRPr lang="en-US" cap="none" sz="1175" b="0" i="0" u="none" baseline="0">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75" right="0.75" top="1" bottom="1" header="0.512" footer="0.512"/>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12" footer="0.512"/>
  <pageSetup horizontalDpi="300" verticalDpi="3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22</xdr:row>
      <xdr:rowOff>114300</xdr:rowOff>
    </xdr:from>
    <xdr:to>
      <xdr:col>8</xdr:col>
      <xdr:colOff>0</xdr:colOff>
      <xdr:row>25</xdr:row>
      <xdr:rowOff>123825</xdr:rowOff>
    </xdr:to>
    <xdr:sp>
      <xdr:nvSpPr>
        <xdr:cNvPr id="1" name="AutoShape 2"/>
        <xdr:cNvSpPr>
          <a:spLocks/>
        </xdr:cNvSpPr>
      </xdr:nvSpPr>
      <xdr:spPr>
        <a:xfrm>
          <a:off x="3409950" y="4162425"/>
          <a:ext cx="3676650" cy="552450"/>
        </a:xfrm>
        <a:prstGeom prst="wedgeRectCallout">
          <a:avLst>
            <a:gd name="adj1" fmla="val -59069"/>
            <a:gd name="adj2" fmla="val 51722"/>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●基礎代謝量(何もしなくても消費されるカロリー）
女性：665＋（9.6Ｘ体重kｇ）＋（1.7Ｘ身長cｍ）－（7.0Ｘ年齢）
男性：66＋（13.7Ｘ体重kｇ）＋（5.0Ｘ身長cｍ）－（6.8Ｘ年齢）</a:t>
          </a:r>
        </a:p>
      </xdr:txBody>
    </xdr:sp>
    <xdr:clientData/>
  </xdr:twoCellAnchor>
  <xdr:twoCellAnchor>
    <xdr:from>
      <xdr:col>6</xdr:col>
      <xdr:colOff>200025</xdr:colOff>
      <xdr:row>1</xdr:row>
      <xdr:rowOff>47625</xdr:rowOff>
    </xdr:from>
    <xdr:to>
      <xdr:col>9</xdr:col>
      <xdr:colOff>533400</xdr:colOff>
      <xdr:row>6</xdr:row>
      <xdr:rowOff>104775</xdr:rowOff>
    </xdr:to>
    <xdr:sp>
      <xdr:nvSpPr>
        <xdr:cNvPr id="2" name="TextBox 7"/>
        <xdr:cNvSpPr txBox="1">
          <a:spLocks noChangeArrowheads="1"/>
        </xdr:cNvSpPr>
      </xdr:nvSpPr>
      <xdr:spPr>
        <a:xfrm>
          <a:off x="5838825" y="352425"/>
          <a:ext cx="2352675" cy="91440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※ご注意！：踏み台昇降ダイエットはすぐに結果が出るものでは無いそうなので、なるべく長く（最低１ヶ月は）続けるのが吉なようでゲス！
てきとうにがんばってーーー！！！</a:t>
          </a:r>
        </a:p>
      </xdr:txBody>
    </xdr:sp>
    <xdr:clientData/>
  </xdr:twoCellAnchor>
  <xdr:twoCellAnchor>
    <xdr:from>
      <xdr:col>3</xdr:col>
      <xdr:colOff>533400</xdr:colOff>
      <xdr:row>22</xdr:row>
      <xdr:rowOff>9525</xdr:rowOff>
    </xdr:from>
    <xdr:to>
      <xdr:col>4</xdr:col>
      <xdr:colOff>190500</xdr:colOff>
      <xdr:row>23</xdr:row>
      <xdr:rowOff>123825</xdr:rowOff>
    </xdr:to>
    <xdr:sp>
      <xdr:nvSpPr>
        <xdr:cNvPr id="3" name="Line 14"/>
        <xdr:cNvSpPr>
          <a:spLocks/>
        </xdr:cNvSpPr>
      </xdr:nvSpPr>
      <xdr:spPr>
        <a:xfrm flipV="1">
          <a:off x="3133725" y="4057650"/>
          <a:ext cx="24765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eauty.s35.xrea.com/diet/fumidai1.htm" TargetMode="External" /><Relationship Id="rId2" Type="http://schemas.openxmlformats.org/officeDocument/2006/relationships/hyperlink" Target="http://www.hanamoku.com/calorie/" TargetMode="External" /><Relationship Id="rId3" Type="http://schemas.openxmlformats.org/officeDocument/2006/relationships/hyperlink" Target="http://homepage2.nifty.com/WM/calorie/cal_ctl.ht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48"/>
  <sheetViews>
    <sheetView showGridLines="0" tabSelected="1" workbookViewId="0" topLeftCell="A1">
      <selection activeCell="F6" sqref="F6"/>
    </sheetView>
  </sheetViews>
  <sheetFormatPr defaultColWidth="9.00390625" defaultRowHeight="13.5"/>
  <cols>
    <col min="1" max="1" width="2.875" style="0" customWidth="1"/>
    <col min="2" max="2" width="19.375" style="0" customWidth="1"/>
    <col min="3" max="3" width="11.875" style="0" customWidth="1"/>
    <col min="4" max="4" width="7.75390625" style="0" customWidth="1"/>
    <col min="5" max="5" width="17.00390625" style="0" customWidth="1"/>
    <col min="6" max="6" width="15.125" style="0" customWidth="1"/>
    <col min="7" max="7" width="6.375" style="0" bestFit="1" customWidth="1"/>
    <col min="8" max="8" width="12.625" style="0" customWidth="1"/>
    <col min="9" max="9" width="7.50390625" style="0" bestFit="1" customWidth="1"/>
  </cols>
  <sheetData>
    <row r="1" spans="1:10" ht="24">
      <c r="A1" s="33" t="s">
        <v>188</v>
      </c>
      <c r="B1" s="47"/>
      <c r="C1" s="47"/>
      <c r="D1" s="47"/>
      <c r="E1" s="47"/>
      <c r="F1" s="47"/>
      <c r="G1" s="47"/>
      <c r="H1" s="47"/>
      <c r="I1" s="47"/>
      <c r="J1" s="47"/>
    </row>
    <row r="2" ht="13.5">
      <c r="J2" s="90"/>
    </row>
    <row r="3" spans="1:10" ht="13.5">
      <c r="A3" t="s">
        <v>209</v>
      </c>
      <c r="J3" s="90"/>
    </row>
    <row r="4" ht="13.5">
      <c r="A4" t="s">
        <v>179</v>
      </c>
    </row>
    <row r="6" ht="13.5">
      <c r="A6" t="s">
        <v>182</v>
      </c>
    </row>
    <row r="7" ht="13.5">
      <c r="B7" s="46" t="s">
        <v>207</v>
      </c>
    </row>
    <row r="8" ht="13.5">
      <c r="B8" s="40" t="s">
        <v>208</v>
      </c>
    </row>
    <row r="9" ht="13.5">
      <c r="B9" t="s">
        <v>186</v>
      </c>
    </row>
    <row r="10" ht="13.5">
      <c r="B10" s="46" t="s">
        <v>183</v>
      </c>
    </row>
    <row r="11" ht="13.5">
      <c r="B11" t="s">
        <v>187</v>
      </c>
    </row>
    <row r="12" ht="13.5">
      <c r="B12" s="46" t="s">
        <v>184</v>
      </c>
    </row>
    <row r="13" ht="13.5">
      <c r="B13" t="s">
        <v>185</v>
      </c>
    </row>
    <row r="15" spans="1:6" ht="13.5">
      <c r="A15" s="95" t="s">
        <v>180</v>
      </c>
      <c r="B15" s="95"/>
      <c r="C15" s="95"/>
      <c r="D15" s="95"/>
      <c r="E15" s="95"/>
      <c r="F15" s="95"/>
    </row>
    <row r="16" spans="1:6" ht="13.5">
      <c r="A16" s="95"/>
      <c r="B16" s="95" t="s">
        <v>173</v>
      </c>
      <c r="C16" s="96"/>
      <c r="D16" s="95"/>
      <c r="E16" s="95"/>
      <c r="F16" s="95"/>
    </row>
    <row r="17" spans="1:6" ht="13.5">
      <c r="A17" s="95"/>
      <c r="B17" s="95" t="s">
        <v>174</v>
      </c>
      <c r="C17" s="96"/>
      <c r="D17" s="95"/>
      <c r="E17" s="95"/>
      <c r="F17" s="95"/>
    </row>
    <row r="19" spans="1:10" ht="24.75" thickBot="1">
      <c r="A19" s="33" t="s">
        <v>105</v>
      </c>
      <c r="B19" s="34"/>
      <c r="C19" s="97" t="s">
        <v>216</v>
      </c>
      <c r="D19" s="47"/>
      <c r="E19" s="47"/>
      <c r="F19" s="47"/>
      <c r="G19" s="47"/>
      <c r="H19" s="47"/>
      <c r="I19" s="47"/>
      <c r="J19" s="47"/>
    </row>
    <row r="20" spans="2:4" ht="13.5">
      <c r="B20" s="26" t="s">
        <v>97</v>
      </c>
      <c r="C20" s="17">
        <v>52</v>
      </c>
      <c r="D20" s="18" t="s">
        <v>100</v>
      </c>
    </row>
    <row r="21" spans="2:4" ht="13.5">
      <c r="B21" s="27" t="s">
        <v>90</v>
      </c>
      <c r="C21" s="19">
        <v>161</v>
      </c>
      <c r="D21" s="20" t="s">
        <v>101</v>
      </c>
    </row>
    <row r="22" spans="2:5" ht="13.5">
      <c r="B22" s="27" t="s">
        <v>91</v>
      </c>
      <c r="C22" s="19">
        <v>30</v>
      </c>
      <c r="D22" s="20" t="s">
        <v>92</v>
      </c>
      <c r="E22" t="s">
        <v>222</v>
      </c>
    </row>
    <row r="23" spans="2:4" ht="14.25" thickBot="1">
      <c r="B23" s="28" t="s">
        <v>99</v>
      </c>
      <c r="C23" s="21" t="s">
        <v>219</v>
      </c>
      <c r="D23" s="22" t="s">
        <v>102</v>
      </c>
    </row>
    <row r="24" spans="2:4" ht="14.25" thickBot="1">
      <c r="B24" s="37" t="s">
        <v>220</v>
      </c>
      <c r="C24" s="108">
        <f>(C21/100)*(C21/100)*22</f>
        <v>57.0262</v>
      </c>
      <c r="D24" s="16" t="s">
        <v>221</v>
      </c>
    </row>
    <row r="25" spans="2:4" ht="14.25" thickBot="1">
      <c r="B25" s="10" t="s">
        <v>214</v>
      </c>
      <c r="C25" s="23" t="str">
        <f>IF(D25&lt;18.5,"痩せてます",IF(D25&lt;25,"適正体重！",IF(D25&lt;30,"肥満（１度）",IF(D25&lt;35,"肥満（２度）",IF(D25&lt;40,"肥満（３度）","肥満（４度）")))))</f>
        <v>適正体重！</v>
      </c>
      <c r="D25" s="91">
        <f>C20/(C21/100)^2</f>
        <v>20.060954438486167</v>
      </c>
    </row>
    <row r="26" spans="2:4" ht="14.25" thickBot="1">
      <c r="B26" s="10" t="s">
        <v>98</v>
      </c>
      <c r="C26" s="23">
        <f>IF(C23="女",665+(9.6*C20)+(1.7*C21)-(7*C22),66+(13.7*C20)+(5*C21)-(6.8*(C22)))</f>
        <v>1227.9</v>
      </c>
      <c r="D26" s="24" t="s">
        <v>103</v>
      </c>
    </row>
    <row r="27" spans="2:5" ht="14.25" thickBot="1">
      <c r="B27" s="39" t="s">
        <v>169</v>
      </c>
      <c r="C27" s="23">
        <f>ROUND(C20*0.05,1)</f>
        <v>2.6</v>
      </c>
      <c r="D27" s="24" t="s">
        <v>170</v>
      </c>
      <c r="E27" t="s">
        <v>171</v>
      </c>
    </row>
    <row r="28" spans="2:5" ht="13.5">
      <c r="B28" s="92"/>
      <c r="C28" s="94"/>
      <c r="D28" s="93"/>
      <c r="E28" s="40" t="s">
        <v>172</v>
      </c>
    </row>
    <row r="29" ht="13.5">
      <c r="A29" t="s">
        <v>93</v>
      </c>
    </row>
    <row r="30" ht="13.5">
      <c r="B30" t="s">
        <v>94</v>
      </c>
    </row>
    <row r="31" ht="13.5">
      <c r="B31" s="7" t="s">
        <v>89</v>
      </c>
    </row>
    <row r="32" ht="13.5">
      <c r="B32" t="s">
        <v>181</v>
      </c>
    </row>
    <row r="33" ht="13.5">
      <c r="B33" t="s">
        <v>96</v>
      </c>
    </row>
    <row r="34" spans="2:3" ht="14.25" thickBot="1">
      <c r="B34" s="8" t="s">
        <v>114</v>
      </c>
      <c r="C34" t="s">
        <v>110</v>
      </c>
    </row>
    <row r="35" spans="2:5" ht="13.5">
      <c r="B35" s="42" t="s">
        <v>111</v>
      </c>
      <c r="C35" s="43"/>
      <c r="D35" s="44" t="s">
        <v>112</v>
      </c>
      <c r="E35" t="s">
        <v>113</v>
      </c>
    </row>
    <row r="36" spans="2:6" ht="14.25" thickBot="1">
      <c r="B36" s="15" t="s">
        <v>176</v>
      </c>
      <c r="C36" s="25">
        <f>ROUND(C35/3,0)</f>
        <v>0</v>
      </c>
      <c r="D36" s="16" t="s">
        <v>177</v>
      </c>
      <c r="E36" s="45" t="s">
        <v>95</v>
      </c>
      <c r="F36" s="41" t="s">
        <v>218</v>
      </c>
    </row>
    <row r="37" ht="7.5" customHeight="1"/>
    <row r="38" spans="1:5" ht="13.5">
      <c r="A38" t="s">
        <v>217</v>
      </c>
      <c r="E38" s="32"/>
    </row>
    <row r="39" spans="2:5" ht="13.5">
      <c r="B39" s="7" t="s">
        <v>178</v>
      </c>
      <c r="E39" s="32"/>
    </row>
    <row r="40" ht="6.75" customHeight="1">
      <c r="E40" s="32"/>
    </row>
    <row r="41" spans="1:10" ht="24">
      <c r="A41" s="33" t="s">
        <v>115</v>
      </c>
      <c r="B41" s="34"/>
      <c r="C41" s="47"/>
      <c r="D41" s="47"/>
      <c r="E41" s="47"/>
      <c r="F41" s="47"/>
      <c r="G41" s="47"/>
      <c r="H41" s="47"/>
      <c r="I41" s="47"/>
      <c r="J41" s="47"/>
    </row>
    <row r="42" spans="2:3" ht="13.5">
      <c r="B42" s="35" t="s">
        <v>38</v>
      </c>
      <c r="C42" t="s">
        <v>40</v>
      </c>
    </row>
    <row r="43" ht="13.5">
      <c r="C43" t="s">
        <v>42</v>
      </c>
    </row>
    <row r="44" ht="13.5">
      <c r="C44" s="7" t="s">
        <v>39</v>
      </c>
    </row>
    <row r="45" ht="13.5">
      <c r="C45" t="s">
        <v>41</v>
      </c>
    </row>
    <row r="46" ht="13.5">
      <c r="C46" t="s">
        <v>43</v>
      </c>
    </row>
    <row r="47" ht="13.5">
      <c r="C47" t="s">
        <v>116</v>
      </c>
    </row>
    <row r="48" ht="13.5">
      <c r="C48" t="s">
        <v>192</v>
      </c>
    </row>
    <row r="49" ht="13.5">
      <c r="C49" t="s">
        <v>117</v>
      </c>
    </row>
    <row r="50" spans="2:3" ht="13.5">
      <c r="B50" s="35" t="s">
        <v>44</v>
      </c>
      <c r="C50" t="s">
        <v>189</v>
      </c>
    </row>
    <row r="51" s="38" customFormat="1" ht="13.5"/>
    <row r="52" spans="2:3" ht="13.5">
      <c r="B52" s="35" t="s">
        <v>118</v>
      </c>
      <c r="C52" t="s">
        <v>45</v>
      </c>
    </row>
    <row r="53" ht="13.5">
      <c r="C53" t="s">
        <v>46</v>
      </c>
    </row>
    <row r="54" ht="13.5">
      <c r="C54" t="s">
        <v>119</v>
      </c>
    </row>
    <row r="55" ht="13.5">
      <c r="C55" t="s">
        <v>155</v>
      </c>
    </row>
    <row r="56" ht="13.5">
      <c r="C56" t="s">
        <v>211</v>
      </c>
    </row>
    <row r="58" spans="2:3" ht="13.5">
      <c r="B58" s="35" t="s">
        <v>47</v>
      </c>
      <c r="C58" t="s">
        <v>120</v>
      </c>
    </row>
    <row r="59" ht="13.5">
      <c r="C59" t="s">
        <v>126</v>
      </c>
    </row>
    <row r="60" ht="13.5">
      <c r="C60" t="s">
        <v>121</v>
      </c>
    </row>
    <row r="61" ht="13.5">
      <c r="C61" t="s">
        <v>123</v>
      </c>
    </row>
    <row r="62" ht="13.5">
      <c r="C62" t="s">
        <v>122</v>
      </c>
    </row>
    <row r="63" ht="13.5">
      <c r="C63" t="s">
        <v>124</v>
      </c>
    </row>
    <row r="64" ht="13.5">
      <c r="C64" t="s">
        <v>48</v>
      </c>
    </row>
    <row r="65" ht="13.5">
      <c r="C65" t="s">
        <v>190</v>
      </c>
    </row>
    <row r="66" ht="13.5">
      <c r="C66" t="s">
        <v>125</v>
      </c>
    </row>
    <row r="67" ht="13.5">
      <c r="C67" t="s">
        <v>49</v>
      </c>
    </row>
    <row r="69" spans="2:3" ht="13.5">
      <c r="B69" s="35" t="s">
        <v>51</v>
      </c>
      <c r="C69" t="s">
        <v>50</v>
      </c>
    </row>
    <row r="70" spans="2:3" ht="13.5">
      <c r="B70" s="35" t="s">
        <v>52</v>
      </c>
      <c r="C70" t="s">
        <v>53</v>
      </c>
    </row>
    <row r="71" ht="13.5">
      <c r="C71" t="s">
        <v>54</v>
      </c>
    </row>
    <row r="72" ht="13.5">
      <c r="C72" t="s">
        <v>127</v>
      </c>
    </row>
    <row r="74" spans="1:10" ht="24">
      <c r="A74" s="33" t="s">
        <v>128</v>
      </c>
      <c r="B74" s="34"/>
      <c r="C74" s="34" t="s">
        <v>210</v>
      </c>
      <c r="D74" s="47"/>
      <c r="E74" s="47"/>
      <c r="F74" s="47"/>
      <c r="G74" s="47"/>
      <c r="H74" s="47"/>
      <c r="I74" s="47"/>
      <c r="J74" s="47"/>
    </row>
    <row r="75" spans="2:3" ht="13.5">
      <c r="B75" s="35" t="s">
        <v>55</v>
      </c>
      <c r="C75" t="s">
        <v>129</v>
      </c>
    </row>
    <row r="76" ht="13.5">
      <c r="C76" t="s">
        <v>130</v>
      </c>
    </row>
    <row r="77" ht="13.5">
      <c r="C77" t="s">
        <v>131</v>
      </c>
    </row>
    <row r="79" spans="2:3" ht="13.5">
      <c r="B79" s="35" t="s">
        <v>56</v>
      </c>
      <c r="C79" t="s">
        <v>132</v>
      </c>
    </row>
    <row r="81" spans="2:3" ht="13.5">
      <c r="B81" s="35" t="s">
        <v>135</v>
      </c>
      <c r="C81" t="s">
        <v>133</v>
      </c>
    </row>
    <row r="83" spans="2:3" ht="13.5">
      <c r="B83" s="35" t="s">
        <v>61</v>
      </c>
      <c r="C83" t="s">
        <v>62</v>
      </c>
    </row>
    <row r="84" ht="13.5">
      <c r="C84" t="s">
        <v>64</v>
      </c>
    </row>
    <row r="85" ht="13.5">
      <c r="C85" t="s">
        <v>65</v>
      </c>
    </row>
    <row r="86" ht="13.5">
      <c r="C86" t="s">
        <v>63</v>
      </c>
    </row>
    <row r="87" ht="13.5">
      <c r="C87" t="s">
        <v>136</v>
      </c>
    </row>
    <row r="89" spans="2:3" ht="13.5">
      <c r="B89" s="35" t="s">
        <v>58</v>
      </c>
      <c r="C89" t="s">
        <v>68</v>
      </c>
    </row>
    <row r="90" spans="2:3" ht="13.5">
      <c r="B90" t="s">
        <v>66</v>
      </c>
      <c r="C90" t="s">
        <v>59</v>
      </c>
    </row>
    <row r="91" spans="2:3" ht="13.5">
      <c r="B91" t="s">
        <v>67</v>
      </c>
      <c r="C91" t="s">
        <v>138</v>
      </c>
    </row>
    <row r="92" ht="13.5">
      <c r="C92" t="s">
        <v>150</v>
      </c>
    </row>
    <row r="93" ht="13.5">
      <c r="C93" t="s">
        <v>60</v>
      </c>
    </row>
    <row r="94" ht="13.5">
      <c r="C94" t="s">
        <v>137</v>
      </c>
    </row>
    <row r="95" ht="13.5">
      <c r="C95" t="s">
        <v>141</v>
      </c>
    </row>
    <row r="97" spans="2:3" ht="13.5">
      <c r="B97" s="35" t="s">
        <v>57</v>
      </c>
      <c r="C97" t="s">
        <v>134</v>
      </c>
    </row>
    <row r="98" ht="13.5">
      <c r="C98" t="s">
        <v>139</v>
      </c>
    </row>
    <row r="100" spans="2:3" ht="13.5">
      <c r="B100" s="35" t="s">
        <v>75</v>
      </c>
      <c r="C100" t="s">
        <v>76</v>
      </c>
    </row>
    <row r="101" spans="2:3" ht="13.5">
      <c r="B101" t="s">
        <v>71</v>
      </c>
      <c r="C101" t="s">
        <v>72</v>
      </c>
    </row>
    <row r="102" ht="13.5">
      <c r="C102" t="s">
        <v>73</v>
      </c>
    </row>
    <row r="103" ht="13.5">
      <c r="C103" t="s">
        <v>74</v>
      </c>
    </row>
    <row r="104" ht="13.5">
      <c r="C104" t="s">
        <v>79</v>
      </c>
    </row>
    <row r="105" spans="2:3" ht="13.5">
      <c r="B105" t="s">
        <v>69</v>
      </c>
      <c r="C105" t="s">
        <v>70</v>
      </c>
    </row>
    <row r="106" spans="2:3" ht="13.5">
      <c r="B106" t="s">
        <v>77</v>
      </c>
      <c r="C106" t="s">
        <v>78</v>
      </c>
    </row>
    <row r="107" ht="13.5">
      <c r="C107" t="s">
        <v>87</v>
      </c>
    </row>
    <row r="108" spans="2:3" ht="13.5">
      <c r="B108" t="s">
        <v>80</v>
      </c>
      <c r="C108" t="s">
        <v>81</v>
      </c>
    </row>
    <row r="109" spans="2:3" ht="13.5">
      <c r="B109" t="s">
        <v>142</v>
      </c>
      <c r="C109" t="s">
        <v>143</v>
      </c>
    </row>
    <row r="110" ht="13.5">
      <c r="C110" t="s">
        <v>160</v>
      </c>
    </row>
    <row r="112" spans="2:3" ht="14.25" thickBot="1">
      <c r="B112" s="35" t="s">
        <v>82</v>
      </c>
      <c r="C112" t="s">
        <v>83</v>
      </c>
    </row>
    <row r="113" spans="3:4" ht="13.5">
      <c r="C113" s="11" t="s">
        <v>84</v>
      </c>
      <c r="D113" s="29">
        <f>138-(C22/2)</f>
        <v>123</v>
      </c>
    </row>
    <row r="114" spans="3:4" ht="13.5">
      <c r="C114" s="14" t="s">
        <v>85</v>
      </c>
      <c r="D114" s="30">
        <f>D113/6</f>
        <v>20.5</v>
      </c>
    </row>
    <row r="115" spans="3:5" ht="14.25" thickBot="1">
      <c r="C115" s="15" t="s">
        <v>86</v>
      </c>
      <c r="D115" s="31">
        <f>D114/2</f>
        <v>10.25</v>
      </c>
      <c r="E115" t="s">
        <v>140</v>
      </c>
    </row>
    <row r="117" spans="2:3" ht="13.5">
      <c r="B117" s="35" t="s">
        <v>88</v>
      </c>
      <c r="C117" t="s">
        <v>175</v>
      </c>
    </row>
    <row r="118" ht="13.5">
      <c r="C118" t="s">
        <v>144</v>
      </c>
    </row>
    <row r="119" ht="13.5">
      <c r="C119" t="s">
        <v>159</v>
      </c>
    </row>
    <row r="120" ht="13.5">
      <c r="C120" t="s">
        <v>145</v>
      </c>
    </row>
    <row r="121" ht="13.5">
      <c r="C121" t="s">
        <v>146</v>
      </c>
    </row>
    <row r="122" ht="13.5">
      <c r="C122" t="s">
        <v>147</v>
      </c>
    </row>
    <row r="123" ht="13.5">
      <c r="C123" t="s">
        <v>161</v>
      </c>
    </row>
    <row r="124" ht="13.5">
      <c r="C124" t="s">
        <v>148</v>
      </c>
    </row>
    <row r="125" ht="13.5">
      <c r="C125" t="s">
        <v>191</v>
      </c>
    </row>
    <row r="126" ht="13.5">
      <c r="C126" t="s">
        <v>215</v>
      </c>
    </row>
    <row r="127" ht="14.25" thickBot="1">
      <c r="C127" s="9" t="s">
        <v>104</v>
      </c>
    </row>
    <row r="128" spans="3:5" ht="13.5">
      <c r="C128" s="36" t="s">
        <v>106</v>
      </c>
      <c r="D128" s="12"/>
      <c r="E128" s="13" t="s">
        <v>108</v>
      </c>
    </row>
    <row r="129" spans="3:5" ht="14.25" thickBot="1">
      <c r="C129" s="37" t="s">
        <v>107</v>
      </c>
      <c r="D129" s="25">
        <f>0.079*C20*D128</f>
        <v>0</v>
      </c>
      <c r="E129" s="16" t="s">
        <v>109</v>
      </c>
    </row>
    <row r="131" spans="2:3" ht="13.5">
      <c r="B131" s="35" t="s">
        <v>149</v>
      </c>
      <c r="C131" t="s">
        <v>156</v>
      </c>
    </row>
    <row r="132" ht="13.5">
      <c r="C132" t="s">
        <v>157</v>
      </c>
    </row>
    <row r="133" ht="13.5">
      <c r="C133" t="s">
        <v>162</v>
      </c>
    </row>
    <row r="134" spans="2:3" ht="13.5">
      <c r="B134" t="s">
        <v>167</v>
      </c>
      <c r="C134" t="s">
        <v>158</v>
      </c>
    </row>
    <row r="135" spans="2:3" ht="13.5">
      <c r="B135" t="s">
        <v>168</v>
      </c>
      <c r="C135" t="s">
        <v>164</v>
      </c>
    </row>
    <row r="136" ht="13.5">
      <c r="C136" t="s">
        <v>165</v>
      </c>
    </row>
    <row r="138" spans="2:3" ht="13.5">
      <c r="B138" s="35" t="s">
        <v>163</v>
      </c>
      <c r="C138" t="s">
        <v>139</v>
      </c>
    </row>
    <row r="139" spans="3:8" ht="13.5">
      <c r="C139" t="s">
        <v>151</v>
      </c>
      <c r="H139" s="2"/>
    </row>
    <row r="140" spans="3:8" ht="13.5">
      <c r="C140" t="s">
        <v>166</v>
      </c>
      <c r="H140" s="2"/>
    </row>
    <row r="141" spans="3:8" ht="13.5">
      <c r="C141" t="s">
        <v>152</v>
      </c>
      <c r="H141" s="2"/>
    </row>
    <row r="142" spans="3:8" ht="13.5">
      <c r="C142" t="s">
        <v>153</v>
      </c>
      <c r="H142" s="2"/>
    </row>
    <row r="143" spans="3:8" ht="13.5">
      <c r="C143" t="s">
        <v>154</v>
      </c>
      <c r="H143" s="2"/>
    </row>
    <row r="144" ht="13.5">
      <c r="H144" s="2"/>
    </row>
    <row r="145" spans="1:10" ht="24">
      <c r="A145" s="33" t="s">
        <v>196</v>
      </c>
      <c r="B145" s="34"/>
      <c r="C145" s="47"/>
      <c r="D145" s="47"/>
      <c r="E145" s="47"/>
      <c r="F145" s="47"/>
      <c r="G145" s="47"/>
      <c r="H145" s="47"/>
      <c r="I145" s="47"/>
      <c r="J145" s="47"/>
    </row>
    <row r="146" spans="2:8" ht="13.5">
      <c r="B146" t="s">
        <v>197</v>
      </c>
      <c r="H146" s="2"/>
    </row>
    <row r="147" ht="13.5">
      <c r="H147" s="2"/>
    </row>
    <row r="148" ht="13.5">
      <c r="H148" s="3"/>
    </row>
  </sheetData>
  <dataValidations count="1">
    <dataValidation type="list" allowBlank="1" showInputMessage="1" showErrorMessage="1" sqref="C23">
      <formula1>"男,女"</formula1>
    </dataValidation>
  </dataValidations>
  <hyperlinks>
    <hyperlink ref="C44" r:id="rId1" display="http://beauty.s35.xrea.com/diet/fumidai1.htm"/>
    <hyperlink ref="B31" r:id="rId2" display="http://www.hanamoku.com/calorie/"/>
    <hyperlink ref="B39" r:id="rId3" display="http://homepage2.nifty.com/WM/calorie/cal_ctl.htm"/>
  </hyperlinks>
  <printOptions/>
  <pageMargins left="0.5905511811023623" right="0.5905511811023623" top="0.5905511811023623" bottom="0.5905511811023623" header="0.5118110236220472" footer="0.5118110236220472"/>
  <pageSetup fitToHeight="0" orientation="landscape" paperSize="9" r:id="rId5"/>
  <rowBreaks count="3" manualBreakCount="3">
    <brk id="40" max="255" man="1"/>
    <brk id="73" max="255" man="1"/>
    <brk id="111" max="255" man="1"/>
  </rowBreaks>
  <drawing r:id="rId4"/>
</worksheet>
</file>

<file path=xl/worksheets/sheet2.xml><?xml version="1.0" encoding="utf-8"?>
<worksheet xmlns="http://schemas.openxmlformats.org/spreadsheetml/2006/main" xmlns:r="http://schemas.openxmlformats.org/officeDocument/2006/relationships">
  <sheetPr>
    <pageSetUpPr fitToPage="1"/>
  </sheetPr>
  <dimension ref="A1:M35"/>
  <sheetViews>
    <sheetView zoomScale="75" zoomScaleNormal="75" workbookViewId="0" topLeftCell="A1">
      <pane xSplit="1" ySplit="2" topLeftCell="B3" activePane="bottomRight" state="frozen"/>
      <selection pane="topLeft" activeCell="A1" sqref="A1"/>
      <selection pane="topRight" activeCell="B1" sqref="B1"/>
      <selection pane="bottomLeft" activeCell="A2" sqref="A2"/>
      <selection pane="bottomRight" activeCell="H10" sqref="H10"/>
    </sheetView>
  </sheetViews>
  <sheetFormatPr defaultColWidth="9.00390625" defaultRowHeight="13.5"/>
  <cols>
    <col min="1" max="1" width="5.75390625" style="4" customWidth="1"/>
    <col min="2" max="2" width="11.125" style="1" customWidth="1"/>
    <col min="3" max="3" width="7.375" style="1" customWidth="1"/>
    <col min="4" max="4" width="7.625" style="1" customWidth="1"/>
    <col min="5" max="5" width="7.375" style="1" customWidth="1"/>
    <col min="6" max="6" width="7.00390625" style="1" customWidth="1"/>
    <col min="7" max="7" width="8.125" style="1" customWidth="1"/>
    <col min="8" max="9" width="8.125" style="5" customWidth="1"/>
    <col min="10" max="11" width="8.125" style="6" customWidth="1"/>
    <col min="12" max="12" width="9.00390625" style="6" customWidth="1"/>
    <col min="13" max="13" width="37.375" style="0" customWidth="1"/>
  </cols>
  <sheetData>
    <row r="1" spans="1:13" s="103" customFormat="1" ht="14.25" thickBot="1">
      <c r="A1" s="98"/>
      <c r="B1" s="99"/>
      <c r="C1" s="100" t="s">
        <v>212</v>
      </c>
      <c r="D1" s="99"/>
      <c r="E1" s="99"/>
      <c r="F1" s="99"/>
      <c r="G1" s="100" t="s">
        <v>198</v>
      </c>
      <c r="H1" s="101"/>
      <c r="I1" s="101"/>
      <c r="J1" s="102"/>
      <c r="K1" s="102"/>
      <c r="L1" s="102"/>
      <c r="M1" s="103" t="s">
        <v>213</v>
      </c>
    </row>
    <row r="2" spans="1:13" s="9" customFormat="1" ht="27.75" thickBot="1">
      <c r="A2" s="52" t="s">
        <v>34</v>
      </c>
      <c r="B2" s="57" t="s">
        <v>201</v>
      </c>
      <c r="C2" s="53" t="s">
        <v>2</v>
      </c>
      <c r="D2" s="54" t="s">
        <v>193</v>
      </c>
      <c r="E2" s="53" t="s">
        <v>3</v>
      </c>
      <c r="F2" s="54" t="s">
        <v>194</v>
      </c>
      <c r="G2" s="53" t="s">
        <v>36</v>
      </c>
      <c r="H2" s="55" t="s">
        <v>1</v>
      </c>
      <c r="I2" s="55" t="s">
        <v>37</v>
      </c>
      <c r="J2" s="55" t="s">
        <v>0</v>
      </c>
      <c r="K2" s="56" t="s">
        <v>195</v>
      </c>
      <c r="L2" s="81" t="s">
        <v>200</v>
      </c>
      <c r="M2" s="77" t="s">
        <v>199</v>
      </c>
    </row>
    <row r="3" spans="1:13" ht="15" customHeight="1">
      <c r="A3" s="51" t="s">
        <v>35</v>
      </c>
      <c r="B3" s="58"/>
      <c r="C3" s="112">
        <v>53</v>
      </c>
      <c r="D3" s="59">
        <v>0.27</v>
      </c>
      <c r="E3" s="109">
        <v>52</v>
      </c>
      <c r="F3" s="60">
        <v>0.26</v>
      </c>
      <c r="G3" s="61">
        <v>68</v>
      </c>
      <c r="H3" s="62">
        <v>83</v>
      </c>
      <c r="I3" s="62">
        <v>91</v>
      </c>
      <c r="J3" s="62">
        <v>54</v>
      </c>
      <c r="K3" s="63">
        <v>34</v>
      </c>
      <c r="L3" s="82"/>
      <c r="M3" s="78"/>
    </row>
    <row r="4" spans="1:13" ht="15" customHeight="1">
      <c r="A4" s="49" t="s">
        <v>4</v>
      </c>
      <c r="B4" s="64"/>
      <c r="C4" s="113"/>
      <c r="D4" s="65"/>
      <c r="E4" s="110"/>
      <c r="F4" s="66"/>
      <c r="G4" s="67"/>
      <c r="H4" s="68"/>
      <c r="I4" s="68"/>
      <c r="J4" s="68"/>
      <c r="K4" s="69"/>
      <c r="L4" s="83"/>
      <c r="M4" s="79"/>
    </row>
    <row r="5" spans="1:13" ht="15" customHeight="1">
      <c r="A5" s="49" t="s">
        <v>5</v>
      </c>
      <c r="B5" s="64"/>
      <c r="C5" s="113"/>
      <c r="D5" s="65"/>
      <c r="E5" s="110"/>
      <c r="F5" s="66"/>
      <c r="G5" s="67"/>
      <c r="H5" s="68"/>
      <c r="I5" s="68"/>
      <c r="J5" s="68"/>
      <c r="K5" s="69"/>
      <c r="L5" s="83"/>
      <c r="M5" s="79"/>
    </row>
    <row r="6" spans="1:13" ht="15" customHeight="1">
      <c r="A6" s="49" t="s">
        <v>6</v>
      </c>
      <c r="B6" s="64"/>
      <c r="C6" s="113"/>
      <c r="D6" s="65"/>
      <c r="E6" s="110"/>
      <c r="F6" s="66"/>
      <c r="G6" s="67"/>
      <c r="H6" s="68"/>
      <c r="I6" s="68"/>
      <c r="J6" s="68"/>
      <c r="K6" s="69"/>
      <c r="L6" s="83"/>
      <c r="M6" s="79"/>
    </row>
    <row r="7" spans="1:13" ht="15" customHeight="1">
      <c r="A7" s="49" t="s">
        <v>7</v>
      </c>
      <c r="B7" s="64"/>
      <c r="C7" s="113"/>
      <c r="D7" s="65"/>
      <c r="E7" s="110"/>
      <c r="F7" s="66"/>
      <c r="G7" s="67"/>
      <c r="H7" s="68"/>
      <c r="I7" s="68"/>
      <c r="J7" s="70"/>
      <c r="K7" s="71"/>
      <c r="L7" s="84"/>
      <c r="M7" s="79"/>
    </row>
    <row r="8" spans="1:13" ht="15" customHeight="1">
      <c r="A8" s="49" t="s">
        <v>8</v>
      </c>
      <c r="B8" s="64"/>
      <c r="C8" s="113"/>
      <c r="D8" s="65"/>
      <c r="E8" s="110"/>
      <c r="F8" s="66"/>
      <c r="G8" s="67"/>
      <c r="H8" s="68"/>
      <c r="I8" s="68"/>
      <c r="J8" s="70"/>
      <c r="K8" s="71"/>
      <c r="L8" s="84"/>
      <c r="M8" s="79"/>
    </row>
    <row r="9" spans="1:13" ht="15" customHeight="1">
      <c r="A9" s="49" t="s">
        <v>9</v>
      </c>
      <c r="B9" s="64"/>
      <c r="C9" s="113"/>
      <c r="D9" s="65"/>
      <c r="E9" s="110"/>
      <c r="F9" s="66"/>
      <c r="G9" s="67"/>
      <c r="H9" s="68"/>
      <c r="I9" s="68"/>
      <c r="J9" s="68"/>
      <c r="K9" s="69"/>
      <c r="L9" s="83"/>
      <c r="M9" s="79"/>
    </row>
    <row r="10" spans="1:13" ht="15" customHeight="1">
      <c r="A10" s="49" t="s">
        <v>10</v>
      </c>
      <c r="B10" s="64"/>
      <c r="C10" s="113"/>
      <c r="D10" s="65"/>
      <c r="E10" s="110"/>
      <c r="F10" s="66"/>
      <c r="G10" s="67"/>
      <c r="H10" s="68"/>
      <c r="I10" s="68"/>
      <c r="J10" s="68"/>
      <c r="K10" s="69"/>
      <c r="L10" s="83"/>
      <c r="M10" s="79"/>
    </row>
    <row r="11" spans="1:13" ht="15" customHeight="1">
      <c r="A11" s="49" t="s">
        <v>11</v>
      </c>
      <c r="B11" s="64"/>
      <c r="C11" s="113"/>
      <c r="D11" s="65"/>
      <c r="E11" s="110"/>
      <c r="F11" s="66"/>
      <c r="G11" s="67"/>
      <c r="H11" s="68"/>
      <c r="I11" s="68"/>
      <c r="J11" s="68"/>
      <c r="K11" s="69"/>
      <c r="L11" s="83"/>
      <c r="M11" s="79"/>
    </row>
    <row r="12" spans="1:13" ht="15" customHeight="1">
      <c r="A12" s="49" t="s">
        <v>12</v>
      </c>
      <c r="B12" s="64"/>
      <c r="C12" s="113"/>
      <c r="D12" s="65"/>
      <c r="E12" s="110"/>
      <c r="F12" s="66"/>
      <c r="G12" s="67"/>
      <c r="H12" s="68"/>
      <c r="I12" s="68"/>
      <c r="J12" s="68"/>
      <c r="K12" s="69"/>
      <c r="L12" s="83"/>
      <c r="M12" s="79"/>
    </row>
    <row r="13" spans="1:13" ht="15" customHeight="1">
      <c r="A13" s="49" t="s">
        <v>13</v>
      </c>
      <c r="B13" s="64"/>
      <c r="C13" s="113"/>
      <c r="D13" s="65"/>
      <c r="E13" s="110"/>
      <c r="F13" s="66"/>
      <c r="G13" s="67"/>
      <c r="H13" s="68"/>
      <c r="I13" s="68"/>
      <c r="J13" s="70"/>
      <c r="K13" s="71"/>
      <c r="L13" s="84"/>
      <c r="M13" s="79"/>
    </row>
    <row r="14" spans="1:13" ht="15" customHeight="1">
      <c r="A14" s="49" t="s">
        <v>14</v>
      </c>
      <c r="B14" s="64"/>
      <c r="C14" s="113"/>
      <c r="D14" s="65"/>
      <c r="E14" s="110"/>
      <c r="F14" s="66"/>
      <c r="G14" s="67"/>
      <c r="H14" s="68"/>
      <c r="I14" s="68"/>
      <c r="J14" s="70"/>
      <c r="K14" s="71"/>
      <c r="L14" s="84"/>
      <c r="M14" s="79"/>
    </row>
    <row r="15" spans="1:13" ht="15" customHeight="1">
      <c r="A15" s="49" t="s">
        <v>15</v>
      </c>
      <c r="B15" s="64"/>
      <c r="C15" s="113"/>
      <c r="D15" s="65"/>
      <c r="E15" s="110"/>
      <c r="F15" s="66"/>
      <c r="G15" s="67"/>
      <c r="H15" s="68"/>
      <c r="I15" s="68"/>
      <c r="J15" s="70"/>
      <c r="K15" s="71"/>
      <c r="L15" s="84"/>
      <c r="M15" s="79"/>
    </row>
    <row r="16" spans="1:13" ht="15" customHeight="1">
      <c r="A16" s="49" t="s">
        <v>16</v>
      </c>
      <c r="B16" s="64"/>
      <c r="C16" s="113"/>
      <c r="D16" s="65"/>
      <c r="E16" s="110"/>
      <c r="F16" s="66"/>
      <c r="G16" s="67"/>
      <c r="H16" s="68"/>
      <c r="I16" s="68"/>
      <c r="J16" s="70"/>
      <c r="K16" s="71"/>
      <c r="L16" s="84"/>
      <c r="M16" s="79"/>
    </row>
    <row r="17" spans="1:13" ht="15" customHeight="1">
      <c r="A17" s="49" t="s">
        <v>17</v>
      </c>
      <c r="B17" s="64"/>
      <c r="C17" s="113"/>
      <c r="D17" s="65"/>
      <c r="E17" s="110"/>
      <c r="F17" s="66"/>
      <c r="G17" s="67"/>
      <c r="H17" s="68"/>
      <c r="I17" s="68"/>
      <c r="J17" s="70"/>
      <c r="K17" s="71"/>
      <c r="L17" s="84"/>
      <c r="M17" s="79"/>
    </row>
    <row r="18" spans="1:13" ht="15" customHeight="1">
      <c r="A18" s="49" t="s">
        <v>18</v>
      </c>
      <c r="B18" s="64"/>
      <c r="C18" s="113"/>
      <c r="D18" s="65"/>
      <c r="E18" s="110"/>
      <c r="F18" s="66"/>
      <c r="G18" s="67"/>
      <c r="H18" s="68"/>
      <c r="I18" s="68"/>
      <c r="J18" s="70"/>
      <c r="K18" s="71"/>
      <c r="L18" s="84"/>
      <c r="M18" s="79"/>
    </row>
    <row r="19" spans="1:13" ht="15" customHeight="1">
      <c r="A19" s="49" t="s">
        <v>19</v>
      </c>
      <c r="B19" s="64"/>
      <c r="C19" s="113"/>
      <c r="D19" s="65"/>
      <c r="E19" s="110"/>
      <c r="F19" s="66"/>
      <c r="G19" s="67"/>
      <c r="H19" s="68"/>
      <c r="I19" s="68"/>
      <c r="J19" s="70"/>
      <c r="K19" s="71"/>
      <c r="L19" s="84"/>
      <c r="M19" s="79"/>
    </row>
    <row r="20" spans="1:13" ht="15" customHeight="1">
      <c r="A20" s="49" t="s">
        <v>20</v>
      </c>
      <c r="B20" s="64"/>
      <c r="C20" s="113"/>
      <c r="D20" s="65"/>
      <c r="E20" s="110"/>
      <c r="F20" s="66"/>
      <c r="G20" s="67"/>
      <c r="H20" s="68"/>
      <c r="I20" s="68"/>
      <c r="J20" s="68"/>
      <c r="K20" s="69"/>
      <c r="L20" s="83"/>
      <c r="M20" s="79"/>
    </row>
    <row r="21" spans="1:13" ht="15" customHeight="1">
      <c r="A21" s="49" t="s">
        <v>21</v>
      </c>
      <c r="B21" s="64"/>
      <c r="C21" s="113"/>
      <c r="D21" s="65"/>
      <c r="E21" s="110"/>
      <c r="F21" s="66"/>
      <c r="G21" s="67"/>
      <c r="H21" s="68"/>
      <c r="I21" s="68"/>
      <c r="J21" s="70"/>
      <c r="K21" s="71"/>
      <c r="L21" s="84"/>
      <c r="M21" s="79"/>
    </row>
    <row r="22" spans="1:13" ht="15" customHeight="1">
      <c r="A22" s="49" t="s">
        <v>22</v>
      </c>
      <c r="B22" s="64"/>
      <c r="C22" s="113"/>
      <c r="D22" s="65"/>
      <c r="E22" s="110"/>
      <c r="F22" s="66"/>
      <c r="G22" s="67"/>
      <c r="H22" s="68"/>
      <c r="I22" s="68"/>
      <c r="J22" s="70"/>
      <c r="K22" s="71"/>
      <c r="L22" s="84"/>
      <c r="M22" s="79"/>
    </row>
    <row r="23" spans="1:13" ht="15" customHeight="1">
      <c r="A23" s="49" t="s">
        <v>23</v>
      </c>
      <c r="B23" s="64"/>
      <c r="C23" s="113"/>
      <c r="D23" s="65"/>
      <c r="E23" s="110"/>
      <c r="F23" s="66"/>
      <c r="G23" s="67"/>
      <c r="H23" s="68"/>
      <c r="I23" s="68"/>
      <c r="J23" s="68"/>
      <c r="K23" s="69"/>
      <c r="L23" s="83"/>
      <c r="M23" s="79"/>
    </row>
    <row r="24" spans="1:13" ht="15" customHeight="1">
      <c r="A24" s="49" t="s">
        <v>24</v>
      </c>
      <c r="B24" s="64"/>
      <c r="C24" s="113"/>
      <c r="D24" s="65"/>
      <c r="E24" s="110"/>
      <c r="F24" s="66"/>
      <c r="G24" s="67"/>
      <c r="H24" s="68"/>
      <c r="I24" s="68"/>
      <c r="J24" s="68"/>
      <c r="K24" s="69"/>
      <c r="L24" s="83"/>
      <c r="M24" s="79"/>
    </row>
    <row r="25" spans="1:13" ht="15" customHeight="1">
      <c r="A25" s="49" t="s">
        <v>25</v>
      </c>
      <c r="B25" s="64"/>
      <c r="C25" s="113"/>
      <c r="D25" s="65"/>
      <c r="E25" s="110"/>
      <c r="F25" s="66"/>
      <c r="G25" s="67"/>
      <c r="H25" s="68"/>
      <c r="I25" s="68"/>
      <c r="J25" s="68"/>
      <c r="K25" s="69"/>
      <c r="L25" s="83"/>
      <c r="M25" s="79"/>
    </row>
    <row r="26" spans="1:13" ht="15" customHeight="1">
      <c r="A26" s="49" t="s">
        <v>26</v>
      </c>
      <c r="B26" s="64"/>
      <c r="C26" s="113"/>
      <c r="D26" s="65"/>
      <c r="E26" s="110"/>
      <c r="F26" s="66"/>
      <c r="G26" s="67"/>
      <c r="H26" s="68"/>
      <c r="I26" s="68"/>
      <c r="J26" s="68"/>
      <c r="K26" s="69"/>
      <c r="L26" s="83"/>
      <c r="M26" s="79"/>
    </row>
    <row r="27" spans="1:13" ht="15" customHeight="1">
      <c r="A27" s="49" t="s">
        <v>27</v>
      </c>
      <c r="B27" s="64"/>
      <c r="C27" s="113"/>
      <c r="D27" s="65"/>
      <c r="E27" s="110"/>
      <c r="F27" s="66"/>
      <c r="G27" s="67"/>
      <c r="H27" s="68"/>
      <c r="I27" s="68"/>
      <c r="J27" s="70"/>
      <c r="K27" s="71"/>
      <c r="L27" s="84"/>
      <c r="M27" s="79"/>
    </row>
    <row r="28" spans="1:13" ht="15" customHeight="1">
      <c r="A28" s="49" t="s">
        <v>28</v>
      </c>
      <c r="B28" s="64"/>
      <c r="C28" s="113"/>
      <c r="D28" s="65"/>
      <c r="E28" s="110"/>
      <c r="F28" s="66"/>
      <c r="G28" s="67"/>
      <c r="H28" s="68"/>
      <c r="I28" s="68"/>
      <c r="J28" s="68"/>
      <c r="K28" s="69"/>
      <c r="L28" s="83"/>
      <c r="M28" s="79"/>
    </row>
    <row r="29" spans="1:13" ht="15" customHeight="1">
      <c r="A29" s="49" t="s">
        <v>29</v>
      </c>
      <c r="B29" s="64"/>
      <c r="C29" s="113"/>
      <c r="D29" s="65"/>
      <c r="E29" s="110"/>
      <c r="F29" s="66"/>
      <c r="G29" s="67"/>
      <c r="H29" s="68"/>
      <c r="I29" s="68"/>
      <c r="J29" s="68"/>
      <c r="K29" s="69"/>
      <c r="L29" s="83"/>
      <c r="M29" s="79"/>
    </row>
    <row r="30" spans="1:13" ht="15" customHeight="1">
      <c r="A30" s="49" t="s">
        <v>30</v>
      </c>
      <c r="B30" s="64"/>
      <c r="C30" s="113"/>
      <c r="D30" s="65"/>
      <c r="E30" s="110"/>
      <c r="F30" s="66"/>
      <c r="G30" s="67"/>
      <c r="H30" s="68"/>
      <c r="I30" s="68"/>
      <c r="J30" s="70"/>
      <c r="K30" s="71"/>
      <c r="L30" s="84"/>
      <c r="M30" s="79"/>
    </row>
    <row r="31" spans="1:13" ht="15" customHeight="1">
      <c r="A31" s="49" t="s">
        <v>31</v>
      </c>
      <c r="B31" s="64"/>
      <c r="C31" s="113"/>
      <c r="D31" s="65"/>
      <c r="E31" s="110"/>
      <c r="F31" s="66"/>
      <c r="G31" s="67"/>
      <c r="H31" s="68"/>
      <c r="I31" s="68"/>
      <c r="J31" s="70"/>
      <c r="K31" s="71"/>
      <c r="L31" s="84"/>
      <c r="M31" s="79"/>
    </row>
    <row r="32" spans="1:13" ht="15" customHeight="1">
      <c r="A32" s="49" t="s">
        <v>32</v>
      </c>
      <c r="B32" s="64"/>
      <c r="C32" s="113"/>
      <c r="D32" s="65"/>
      <c r="E32" s="110"/>
      <c r="F32" s="66"/>
      <c r="G32" s="67"/>
      <c r="H32" s="68"/>
      <c r="I32" s="68"/>
      <c r="J32" s="70"/>
      <c r="K32" s="71"/>
      <c r="L32" s="84"/>
      <c r="M32" s="79"/>
    </row>
    <row r="33" spans="1:13" ht="15" customHeight="1" thickBot="1">
      <c r="A33" s="50" t="s">
        <v>33</v>
      </c>
      <c r="B33" s="72"/>
      <c r="C33" s="114"/>
      <c r="D33" s="87"/>
      <c r="E33" s="111"/>
      <c r="F33" s="73"/>
      <c r="G33" s="88"/>
      <c r="H33" s="89"/>
      <c r="I33" s="74"/>
      <c r="J33" s="75"/>
      <c r="K33" s="76"/>
      <c r="L33" s="85"/>
      <c r="M33" s="80"/>
    </row>
    <row r="34" spans="1:8" ht="14.25" thickBot="1">
      <c r="A34" s="86" t="s">
        <v>203</v>
      </c>
      <c r="B34" s="104">
        <f>SUM(B3:B33)</f>
        <v>0</v>
      </c>
      <c r="C34" s="105" t="s">
        <v>204</v>
      </c>
      <c r="D34" s="106">
        <f>MAX(C3:C33,E3:E33)</f>
        <v>53</v>
      </c>
      <c r="E34" s="105" t="s">
        <v>205</v>
      </c>
      <c r="F34" s="107">
        <f>MIN(C3:C33,E3:E33)</f>
        <v>52</v>
      </c>
      <c r="G34" s="105" t="s">
        <v>206</v>
      </c>
      <c r="H34" s="106">
        <f>D34-F34</f>
        <v>1</v>
      </c>
    </row>
    <row r="35" ht="13.5">
      <c r="D35" s="48" t="s">
        <v>202</v>
      </c>
    </row>
  </sheetData>
  <dataValidations count="2">
    <dataValidation allowBlank="1" showInputMessage="1" showErrorMessage="1" imeMode="off" sqref="B1:C65536 E34 D1:F33 D35:F65536 G1:G65536 I1:L65536 H1:H34 H36:H65536"/>
    <dataValidation allowBlank="1" showInputMessage="1" showErrorMessage="1" imeMode="on" sqref="M1:M65536"/>
  </dataValidations>
  <printOptions/>
  <pageMargins left="0.5905511811023623" right="0.5905511811023623" top="0.5905511811023623" bottom="0.5905511811023623" header="0.5118110236220472" footer="0.5118110236220472"/>
  <pageSetup fitToHeight="1" fitToWidth="1"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さいと・れみおん　ふぁる</dc:creator>
  <cp:keywords/>
  <dc:description>めざせ！めざす自分！</dc:description>
  <cp:lastModifiedBy>どせいさん</cp:lastModifiedBy>
  <cp:lastPrinted>2006-01-08T13:43:53Z</cp:lastPrinted>
  <dcterms:created xsi:type="dcterms:W3CDTF">2005-08-02T12:01:48Z</dcterms:created>
  <dcterms:modified xsi:type="dcterms:W3CDTF">2006-01-08T13:49:38Z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